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5480" windowHeight="622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5621"/>
</workbook>
</file>

<file path=xl/calcChain.xml><?xml version="1.0" encoding="utf-8"?>
<calcChain xmlns="http://schemas.openxmlformats.org/spreadsheetml/2006/main">
  <c r="B6" i="13" l="1"/>
  <c r="C17" i="13" l="1"/>
  <c r="C16" i="13"/>
  <c r="C15" i="13"/>
  <c r="C14" i="13"/>
  <c r="C13" i="13"/>
  <c r="C12" i="13"/>
  <c r="C11" i="13"/>
  <c r="K10" i="13"/>
  <c r="G10" i="13"/>
  <c r="K5" i="13"/>
  <c r="J5" i="13"/>
  <c r="Q58" i="13" l="1"/>
  <c r="P58" i="13"/>
  <c r="Q57" i="13"/>
  <c r="P57" i="13"/>
  <c r="Q56" i="13"/>
  <c r="P56" i="13"/>
  <c r="Q55" i="13"/>
  <c r="P55" i="13"/>
  <c r="K54" i="13"/>
  <c r="Q53" i="13"/>
  <c r="P53" i="13"/>
  <c r="K50" i="13"/>
  <c r="K48" i="13"/>
  <c r="K46" i="13"/>
  <c r="K44" i="13"/>
  <c r="K39" i="13"/>
  <c r="K36" i="13"/>
  <c r="K34" i="13"/>
  <c r="K26" i="13"/>
  <c r="K25" i="13"/>
  <c r="K24" i="13"/>
  <c r="K23" i="13"/>
  <c r="K55" i="13" l="1"/>
  <c r="K57" i="13" s="1"/>
  <c r="K27" i="13"/>
  <c r="G45" i="10"/>
  <c r="G46" i="17"/>
  <c r="K39" i="2"/>
  <c r="C12" i="16"/>
  <c r="C11" i="16"/>
  <c r="D23" i="18"/>
  <c r="B18" i="18"/>
  <c r="C18" i="18" s="1"/>
  <c r="G12" i="10"/>
  <c r="G13" i="10"/>
  <c r="G15" i="10"/>
  <c r="E13" i="10"/>
  <c r="C13" i="10"/>
  <c r="K61" i="16"/>
  <c r="K44" i="16"/>
  <c r="K28" i="16"/>
  <c r="E48" i="19"/>
  <c r="F48" i="19" s="1"/>
  <c r="E47" i="19"/>
  <c r="F47" i="19" s="1"/>
  <c r="E46" i="19"/>
  <c r="F46" i="19" s="1"/>
  <c r="E45" i="19"/>
  <c r="F45" i="19"/>
  <c r="B36" i="18"/>
  <c r="C36" i="18" s="1"/>
  <c r="C30" i="18"/>
  <c r="D30" i="18"/>
  <c r="B13" i="18"/>
  <c r="C6" i="18"/>
  <c r="D6" i="18" s="1"/>
  <c r="G13" i="17"/>
  <c r="G18" i="17" s="1"/>
  <c r="E13" i="17"/>
  <c r="C13" i="17"/>
  <c r="C12" i="17"/>
  <c r="C7" i="17"/>
  <c r="C9" i="17"/>
  <c r="C42" i="17" s="1"/>
  <c r="C40" i="17"/>
  <c r="C45" i="17"/>
  <c r="C46" i="17"/>
  <c r="E46" i="17"/>
  <c r="G51" i="17"/>
  <c r="K34" i="2"/>
  <c r="K55" i="2" s="1"/>
  <c r="K57" i="2" s="1"/>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Q58" i="2"/>
  <c r="P58" i="2"/>
  <c r="Q57" i="2"/>
  <c r="P57" i="2"/>
  <c r="Q56" i="2"/>
  <c r="P56" i="2"/>
  <c r="Q55" i="2"/>
  <c r="P55" i="2"/>
  <c r="C12" i="10"/>
  <c r="C3" i="15"/>
  <c r="C4" i="15"/>
  <c r="C5" i="15"/>
  <c r="C6" i="15"/>
  <c r="L54" i="10"/>
  <c r="G50" i="10"/>
  <c r="D54" i="10" s="1"/>
  <c r="Q53" i="2"/>
  <c r="P53" i="2"/>
  <c r="K24" i="2"/>
  <c r="K26" i="2"/>
  <c r="K25" i="2"/>
  <c r="K27" i="2" s="1"/>
  <c r="K23" i="2"/>
  <c r="G46" i="9"/>
  <c r="E46" i="9"/>
  <c r="C46" i="9"/>
  <c r="C45" i="9"/>
  <c r="G13" i="9"/>
  <c r="E13" i="9"/>
  <c r="C13" i="9"/>
  <c r="C12" i="9"/>
  <c r="G46" i="8"/>
  <c r="E46" i="8"/>
  <c r="C46" i="8"/>
  <c r="C45" i="8"/>
  <c r="G13" i="8"/>
  <c r="E13" i="8"/>
  <c r="C13" i="8"/>
  <c r="G46" i="7"/>
  <c r="E46" i="7"/>
  <c r="C46" i="7"/>
  <c r="G13" i="7"/>
  <c r="G18" i="7" s="1"/>
  <c r="E13" i="7"/>
  <c r="C13" i="7"/>
  <c r="C7" i="10"/>
  <c r="C9" i="10"/>
  <c r="C41" i="10" s="1"/>
  <c r="C39" i="10"/>
  <c r="C7" i="9"/>
  <c r="C9" i="9"/>
  <c r="C42" i="9" s="1"/>
  <c r="G18" i="9"/>
  <c r="C40" i="9"/>
  <c r="G51" i="9"/>
  <c r="C7" i="8"/>
  <c r="C9" i="8"/>
  <c r="C42" i="8" s="1"/>
  <c r="G18" i="8"/>
  <c r="C40" i="8"/>
  <c r="G51" i="8"/>
  <c r="C40" i="7"/>
  <c r="C7" i="7"/>
  <c r="C9" i="7"/>
  <c r="C42" i="7" s="1"/>
  <c r="G51" i="7"/>
  <c r="K44" i="2"/>
  <c r="K46" i="2"/>
  <c r="K48" i="2"/>
  <c r="K50" i="2"/>
  <c r="K54" i="2"/>
  <c r="B23" i="18" l="1"/>
  <c r="L22" i="10"/>
  <c r="G18" i="10"/>
  <c r="D22" i="10" s="1"/>
  <c r="C13" i="18"/>
  <c r="C23" i="18" s="1"/>
</calcChain>
</file>

<file path=xl/sharedStrings.xml><?xml version="1.0" encoding="utf-8"?>
<sst xmlns="http://schemas.openxmlformats.org/spreadsheetml/2006/main" count="888" uniqueCount="284">
  <si>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</si>
  <si>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</si>
  <si>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</si>
  <si>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</si>
  <si>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</si>
  <si>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</si>
  <si>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</si>
  <si>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</si>
  <si>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</si>
  <si>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</si>
  <si>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</si>
  <si>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</si>
  <si>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</si>
  <si>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</si>
  <si>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</si>
  <si>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</si>
  <si>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</si>
  <si>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</si>
  <si>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</si>
  <si>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</si>
  <si>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</si>
  <si>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</si>
  <si>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</si>
  <si>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</si>
  <si>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</si>
  <si>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</si>
  <si>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</si>
  <si>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</si>
  <si>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</si>
  <si>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</si>
  <si>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</si>
  <si>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</si>
  <si>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</si>
  <si>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</si>
  <si>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</si>
  <si>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</si>
  <si>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</si>
  <si>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</si>
  <si>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</si>
  <si>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</si>
  <si>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</si>
  <si>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</si>
  <si>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</si>
  <si>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</si>
  <si>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</si>
  <si>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</si>
  <si>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</si>
  <si>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</si>
  <si>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</si>
  <si>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</si>
  <si>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</si>
  <si>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</si>
  <si>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</si>
  <si>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</si>
  <si>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</si>
  <si>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</si>
  <si>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</si>
  <si>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</si>
  <si>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</si>
  <si>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</si>
  <si>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</si>
  <si>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</si>
  <si>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</si>
  <si>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</si>
  <si>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</si>
  <si>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</si>
  <si>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</si>
  <si>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</si>
  <si>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</si>
  <si>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</si>
  <si>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</si>
  <si>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</si>
  <si>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</si>
  <si>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</si>
  <si>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</si>
  <si>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</si>
  <si>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</si>
  <si>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</si>
  <si>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</si>
  <si>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</si>
  <si>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</si>
  <si>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</si>
  <si>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</si>
  <si>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</si>
  <si>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</si>
  <si>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</si>
  <si>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</si>
  <si>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</si>
  <si>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</si>
  <si>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</si>
  <si>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</si>
  <si>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</si>
  <si>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</si>
  <si>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</si>
  <si>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</si>
  <si>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</si>
  <si>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</si>
  <si>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</si>
  <si>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</si>
  <si>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</si>
  <si>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</si>
  <si>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</si>
  <si>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</si>
  <si>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</si>
  <si>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</si>
  <si>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</si>
  <si>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</si>
  <si>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</si>
  <si>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</si>
  <si>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</si>
  <si>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</si>
  <si>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</si>
  <si>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</si>
  <si>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</si>
  <si>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</si>
  <si>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</si>
  <si>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</si>
  <si>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</si>
  <si>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</si>
  <si>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</si>
  <si>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</si>
  <si>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</si>
  <si>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</si>
  <si>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</si>
  <si>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</si>
  <si>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</si>
  <si>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</si>
  <si>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</si>
  <si>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</si>
  <si>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</si>
  <si>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</si>
  <si>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</si>
  <si>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</si>
  <si>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</si>
  <si>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</si>
  <si>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</si>
  <si>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</si>
  <si>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</si>
  <si>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</si>
  <si>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</si>
  <si>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</si>
  <si>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</si>
  <si>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</si>
  <si>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</si>
  <si>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</si>
  <si>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</si>
  <si>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</si>
  <si>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</si>
  <si>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</si>
  <si>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</si>
  <si>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</si>
  <si>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</si>
  <si>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</si>
  <si>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</si>
  <si>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</si>
  <si>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</si>
  <si>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</si>
  <si>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</si>
  <si>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</si>
  <si>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</si>
  <si>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</si>
  <si>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</si>
  <si>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</si>
  <si>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</si>
  <si>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</si>
  <si>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</si>
  <si>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</si>
  <si>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</si>
  <si>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</si>
  <si>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</si>
  <si>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</si>
  <si>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</si>
  <si>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</si>
  <si>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</si>
  <si>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</si>
  <si>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</si>
  <si>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</si>
  <si>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</si>
  <si>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</si>
  <si>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</si>
  <si>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</si>
  <si>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</si>
  <si>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</si>
  <si>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</si>
  <si>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</si>
  <si>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</si>
  <si>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</si>
  <si>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</si>
  <si>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</si>
  <si>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</si>
  <si>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</si>
  <si>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</si>
  <si>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</si>
  <si>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</si>
  <si>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</si>
  <si>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</si>
  <si>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</si>
  <si>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</si>
  <si>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</si>
  <si>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</si>
  <si>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</si>
  <si>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</si>
  <si>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</si>
  <si>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</si>
  <si>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</si>
  <si>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</si>
  <si>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</si>
  <si>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</si>
  <si>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</si>
  <si>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</si>
  <si>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</si>
  <si>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</si>
  <si>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</si>
  <si>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</si>
  <si>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</si>
  <si>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</si>
  <si>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</si>
  <si>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</si>
  <si>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</si>
  <si>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</si>
  <si>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</si>
  <si>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</si>
  <si>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</si>
  <si>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</si>
  <si>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</si>
  <si>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</si>
  <si>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</si>
  <si>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</si>
  <si>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</si>
  <si>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</si>
  <si>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</si>
  <si>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</si>
  <si>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</si>
  <si>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</si>
  <si>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</si>
  <si>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会員講師0名　日当　各1,000円</t>
    <rPh sb="0" eb="2">
      <t>ｶｲｲﾝ</t>
    </rPh>
    <rPh sb="2" eb="4">
      <t>ｺｳｼ</t>
    </rPh>
    <rPh sb="5" eb="6">
      <t>ﾒｲ</t>
    </rPh>
    <rPh sb="7" eb="9">
      <t>ﾆｯﾄｳ</t>
    </rPh>
    <rPh sb="10" eb="11">
      <t>ｶｸ</t>
    </rPh>
    <rPh sb="16" eb="17">
      <t>ｴﾝ</t>
    </rPh>
    <phoneticPr fontId="1" type="noConversion"/>
  </si>
  <si>
    <t>会員講師0名　交通費　合計</t>
    <rPh sb="0" eb="2">
      <t>ｶｲｲﾝ</t>
    </rPh>
    <rPh sb="2" eb="4">
      <t>ｺｳｼ</t>
    </rPh>
    <rPh sb="5" eb="6">
      <t>ﾒｲ</t>
    </rPh>
    <rPh sb="7" eb="10">
      <t>ｺｳﾂｳﾋ</t>
    </rPh>
    <rPh sb="11" eb="13">
      <t>ｺﾞｳｹｲ</t>
    </rPh>
    <phoneticPr fontId="1" type="noConversion"/>
  </si>
  <si>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</si>
  <si>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</si>
  <si>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</si>
  <si>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</si>
  <si>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</si>
  <si>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</si>
  <si>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</si>
  <si>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</si>
  <si>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</si>
  <si>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</si>
  <si>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</si>
  <si>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</si>
  <si>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</si>
  <si>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</si>
  <si>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</si>
  <si>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</si>
  <si>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 xml:space="preserve"> </t>
    <phoneticPr fontId="1" type="noConversion"/>
  </si>
  <si>
    <t>講師料 1名</t>
    <rPh sb="0" eb="3">
      <t>ｺｳｼﾘｮｳ</t>
    </rPh>
    <rPh sb="5" eb="6">
      <t>ﾒｲ</t>
    </rPh>
    <phoneticPr fontId="1" type="noConversion"/>
  </si>
  <si>
    <t>講師1名　交通費　合計</t>
    <rPh sb="0" eb="2">
      <t>ｺｳｼ</t>
    </rPh>
    <rPh sb="3" eb="4">
      <t>ﾒｲ</t>
    </rPh>
    <rPh sb="5" eb="8">
      <t>ｺｳﾂｳﾋ</t>
    </rPh>
    <rPh sb="9" eb="11">
      <t>ｺﾞｳｹｲ</t>
    </rPh>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</si>
  <si>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</si>
  <si>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</si>
  <si>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</si>
  <si>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</si>
  <si>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血27－</t>
    <rPh sb="0" eb="1">
      <t>ﾁ</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</si>
  <si>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</si>
  <si>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</si>
  <si>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　</t>
    <phoneticPr fontId="1" type="noConversion"/>
  </si>
  <si>
    <t>名</t>
    <rPh sb="0" eb="1">
      <t>ﾒｲ</t>
    </rPh>
    <phoneticPr fontId="1" type="noConversion"/>
  </si>
  <si>
    <t>学術部発1５号</t>
    <rPh sb="0" eb="2">
      <t>ｶﾞｸｼﾞｭﾂ</t>
    </rPh>
    <rPh sb="2" eb="3">
      <t>ﾌﾞ</t>
    </rPh>
    <rPh sb="3" eb="4">
      <t>ﾊﾂ</t>
    </rPh>
    <rPh sb="6" eb="7">
      <t>ｺﾞｳ</t>
    </rPh>
    <phoneticPr fontId="1" type="noConversion"/>
  </si>
  <si>
    <t>輸血細胞</t>
    <phoneticPr fontId="1" type="noConversion"/>
  </si>
  <si>
    <t>輸血細胞治療部門長</t>
    <phoneticPr fontId="1" type="noConversion"/>
  </si>
  <si>
    <t>平成27年9月12日（土）　14：00 ～ 17：00　</t>
    <phoneticPr fontId="1" type="noConversion"/>
  </si>
  <si>
    <t>ＪＡ久美愛厚生病院　くみあいホール</t>
    <phoneticPr fontId="1" type="noConversion"/>
  </si>
  <si>
    <t>『新しい赤血球型検査(赤血球系検査）ガイドラインについて』</t>
    <phoneticPr fontId="1" type="noConversion"/>
  </si>
  <si>
    <t>講師：和光純薬　学術部　齋藤　大輔　先生</t>
    <phoneticPr fontId="1" type="noConversion"/>
  </si>
  <si>
    <t>『症例検討』</t>
    <phoneticPr fontId="1" type="noConversion"/>
  </si>
  <si>
    <t>八木　良仁</t>
    <phoneticPr fontId="1" type="noConversion"/>
  </si>
  <si>
    <t>八木　良仁</t>
    <phoneticPr fontId="1" type="noConversion"/>
  </si>
  <si>
    <t>※講師のため</t>
    <rPh sb="1" eb="3">
      <t>こうし</t>
    </rPh>
    <phoneticPr fontId="1" type="noConversion"/>
  </si>
  <si>
    <t>会員講師３名　日当　各1,000円</t>
    <rPh sb="0" eb="2">
      <t>ｶｲｲﾝ</t>
    </rPh>
    <rPh sb="2" eb="4">
      <t>ｺｳｼ</t>
    </rPh>
    <rPh sb="5" eb="6">
      <t>ﾒｲ</t>
    </rPh>
    <rPh sb="7" eb="9">
      <t>ﾆｯﾄｳ</t>
    </rPh>
    <rPh sb="10" eb="11">
      <t>ｶｸ</t>
    </rPh>
    <rPh sb="16" eb="17">
      <t>ｴﾝ</t>
    </rPh>
    <phoneticPr fontId="1" type="noConversion"/>
  </si>
  <si>
    <t>八木　良仁</t>
    <rPh sb="0" eb="2">
      <t>やぎ</t>
    </rPh>
    <rPh sb="3" eb="5">
      <t>よしひと</t>
    </rPh>
    <phoneticPr fontId="1" type="noConversion"/>
  </si>
  <si>
    <t>多治見市</t>
    <rPh sb="0" eb="4">
      <t>たじみし</t>
    </rPh>
    <phoneticPr fontId="1" type="noConversion"/>
  </si>
  <si>
    <t>高山市</t>
    <rPh sb="0" eb="3">
      <t>たかやまし</t>
    </rPh>
    <phoneticPr fontId="1" type="noConversion"/>
  </si>
  <si>
    <t>森本　剛史</t>
    <rPh sb="0" eb="2">
      <t>もりもと</t>
    </rPh>
    <rPh sb="3" eb="5">
      <t>たけし</t>
    </rPh>
    <phoneticPr fontId="1" type="noConversion"/>
  </si>
  <si>
    <t>平成　　27年　９　月　12　日</t>
    <rPh sb="0" eb="2">
      <t>ﾍｲｾｲ</t>
    </rPh>
    <rPh sb="6" eb="7">
      <t>ﾈﾝ</t>
    </rPh>
    <rPh sb="10" eb="11">
      <t>ﾂｷ</t>
    </rPh>
    <rPh sb="15" eb="16">
      <t>ﾋ</t>
    </rPh>
    <phoneticPr fontId="1" type="noConversion"/>
  </si>
  <si>
    <t>伊藤　大樹</t>
    <rPh sb="0" eb="2">
      <t>いとう</t>
    </rPh>
    <rPh sb="3" eb="5">
      <t>だいじゅ</t>
    </rPh>
    <phoneticPr fontId="1" type="noConversion"/>
  </si>
  <si>
    <t>佐藤　弦士朗</t>
    <rPh sb="0" eb="2">
      <t>さとう</t>
    </rPh>
    <rPh sb="3" eb="4">
      <t>げん</t>
    </rPh>
    <rPh sb="4" eb="6">
      <t>しろう</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</si>
</sst>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4">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3" fontId="59" fillId="0" borderId="21" xfId="0" applyNumberFormat="1" applyFont="1" applyBorder="1"/>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0" borderId="0" xfId="0" applyFont="1" applyAlignment="1">
      <alignment horizontal="left"/>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48" fillId="5" borderId="15" xfId="0" applyNumberFormat="1" applyFont="1" applyFill="1" applyBorder="1" applyAlignment="1">
      <alignment horizontal="left" vertical="center" wrapText="1"/>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48" fillId="2" borderId="15" xfId="0" applyNumberFormat="1" applyFont="1" applyFill="1" applyBorder="1" applyAlignment="1">
      <alignment horizontal="left" vertical="center" wrapText="1"/>
    </xf>
    <xf numFmtId="0" fontId="66" fillId="2" borderId="5" xfId="0" applyNumberFormat="1" applyFont="1" applyFill="1" applyBorder="1" applyAlignment="1">
      <alignment horizontal="left"/>
    </xf>
    <xf numFmtId="0" fontId="60" fillId="0" borderId="5" xfId="0" applyFont="1" applyBorder="1" applyAlignment="1"/>
    <xf numFmtId="6" fontId="50" fillId="2" borderId="5" xfId="1" applyNumberFormat="1" applyFont="1" applyFill="1" applyBorder="1" applyAlignment="1" applyProtection="1"/>
    <xf numFmtId="0" fontId="50" fillId="0" borderId="5" xfId="0" applyFont="1" applyBorder="1" applyAlignment="1"/>
    <xf numFmtId="0" fontId="50" fillId="2" borderId="35" xfId="1" applyNumberFormat="1" applyFont="1" applyFill="1" applyBorder="1" applyAlignment="1" applyProtection="1">
      <alignment horizontal="center" shrinkToFit="1"/>
    </xf>
    <xf numFmtId="0" fontId="50" fillId="0" borderId="36" xfId="0" applyFont="1" applyBorder="1" applyAlignment="1">
      <alignment horizontal="center" shrinkToFit="1"/>
    </xf>
    <xf numFmtId="0" fontId="50" fillId="0" borderId="29" xfId="0" applyFont="1" applyBorder="1" applyAlignment="1">
      <alignment horizontal="center" shrinkToFit="1"/>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6" xfId="1" applyNumberFormat="1" applyFont="1" applyFill="1" applyBorder="1" applyAlignment="1" applyProtection="1">
      <alignment horizont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2" borderId="5" xfId="1" applyNumberFormat="1" applyFont="1" applyFill="1" applyBorder="1" applyAlignment="1" applyProtection="1"/>
    <xf numFmtId="0" fontId="66" fillId="2" borderId="0" xfId="0" applyNumberFormat="1" applyFont="1" applyFill="1" applyBorder="1" applyAlignment="1">
      <alignment horizontal="left"/>
    </xf>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0" fillId="0" borderId="0" xfId="0" applyFont="1" applyAlignment="1"/>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9" fillId="4" borderId="38" xfId="0" applyNumberFormat="1" applyFont="1" applyFill="1" applyBorder="1" applyAlignment="1">
      <alignment vertical="center"/>
    </xf>
    <xf numFmtId="0" fontId="59" fillId="0" borderId="71" xfId="0" applyFont="1" applyBorder="1"/>
    <xf numFmtId="0" fontId="47" fillId="0" borderId="0" xfId="0" applyFont="1" applyBorder="1" applyAlignment="1">
      <alignment horizontal="center"/>
    </xf>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74" fillId="0" borderId="0" xfId="0" applyFont="1" applyBorder="1" applyAlignment="1">
      <alignment horizontal="center" vertical="center"/>
    </xf>
    <xf numFmtId="0" fontId="75" fillId="0" borderId="0" xfId="0" applyFont="1" applyAlignment="1">
      <alignment horizontal="center" vertical="center"/>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8" fillId="3" borderId="83" xfId="0" applyFont="1" applyFill="1" applyBorder="1" applyAlignment="1">
      <alignment horizontal="center" vertical="center"/>
    </xf>
    <xf numFmtId="0" fontId="59" fillId="0" borderId="43" xfId="0" applyFont="1" applyBorder="1"/>
    <xf numFmtId="0" fontId="59" fillId="0" borderId="44" xfId="0" applyFont="1" applyBorder="1"/>
    <xf numFmtId="0" fontId="68" fillId="3" borderId="43" xfId="0" applyFont="1" applyFill="1" applyBorder="1" applyAlignment="1">
      <alignment horizontal="center" vertical="center"/>
    </xf>
    <xf numFmtId="0" fontId="59" fillId="0" borderId="84" xfId="0" applyFont="1" applyBorder="1" applyAlignment="1">
      <alignment vertical="center"/>
    </xf>
    <xf numFmtId="0" fontId="59" fillId="0" borderId="43" xfId="0" applyFont="1" applyBorder="1" applyAlignment="1">
      <alignment horizontal="center" vertic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xf numFmtId="180" fontId="26" fillId="0" borderId="21" xfId="0" applyNumberFormat="1" applyFont="1" applyBorder="1" applyAlignment="1">
      <alignment horizontal="center"/>
    </xf>
    <xf numFmtId="0" fontId="26" fillId="0" borderId="21" xfId="0" applyFont="1" applyBorder="1" applyAlignment="1">
      <alignment horizontal="center"/>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318F.tmp" TargetMode="External"/><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A0FD.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200025</xdr:colOff>
      <xdr:row>1</xdr:row>
      <xdr:rowOff>19050</xdr:rowOff>
    </xdr:from>
    <xdr:to>
      <xdr:col>10</xdr:col>
      <xdr:colOff>1012825</xdr:colOff>
      <xdr:row>2</xdr:row>
      <xdr:rowOff>22225</xdr:rowOff>
    </xdr:to>
    <xdr:pic>
      <xdr:nvPicPr>
        <xdr:cNvPr id="2" name="図 1"/>
        <xdr:cNvPicPr>
          <a:picLocks/>
        </xdr:cNvPicPr>
      </xdr:nvPicPr>
      <xdr:blipFill>
        <a:blip xmlns:r="http://schemas.openxmlformats.org/officeDocument/2006/relationships" r:embed="rId2" r:link="rId3"/>
        <a:stretch>
          <a:fillRect/>
        </a:stretch>
      </xdr:blipFill>
      <xdr:spPr>
        <a:xfrm>
          <a:off x="6810375" y="209550"/>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276225</xdr:colOff>
      <xdr:row>0</xdr:row>
      <xdr:rowOff>180975</xdr:rowOff>
    </xdr:from>
    <xdr:to>
      <xdr:col>10</xdr:col>
      <xdr:colOff>1089025</xdr:colOff>
      <xdr:row>1</xdr:row>
      <xdr:rowOff>803275</xdr:rowOff>
    </xdr:to>
    <xdr:pic>
      <xdr:nvPicPr>
        <xdr:cNvPr id="2" name="図 1"/>
        <xdr:cNvPicPr>
          <a:picLocks/>
        </xdr:cNvPicPr>
      </xdr:nvPicPr>
      <xdr:blipFill>
        <a:blip xmlns:r="http://schemas.openxmlformats.org/officeDocument/2006/relationships" r:embed="rId2" r:link="rId3"/>
        <a:stretch>
          <a:fillRect/>
        </a:stretch>
      </xdr:blipFill>
      <xdr:spPr>
        <a:xfrm>
          <a:off x="6886575" y="180975"/>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8" t="s">
        <v>237</v>
      </c>
      <c r="B1" s="338"/>
      <c r="C1" s="338"/>
      <c r="D1" s="338"/>
      <c r="E1" s="338"/>
      <c r="F1" s="338"/>
      <c r="G1" s="338"/>
      <c r="H1" s="338"/>
      <c r="I1" s="338"/>
    </row>
    <row r="3" spans="1:9" ht="24.95" customHeight="1">
      <c r="A3" s="53"/>
      <c r="B3" s="220" t="s">
        <v>116</v>
      </c>
      <c r="C3" s="221" t="str">
        <f>+予算書!B6</f>
        <v>輸血細胞</v>
      </c>
      <c r="D3" s="337" t="s">
        <v>119</v>
      </c>
      <c r="E3" s="337"/>
      <c r="F3" s="337"/>
      <c r="G3" s="337"/>
      <c r="H3" s="337"/>
      <c r="I3" s="337"/>
    </row>
    <row r="4" spans="1:9" ht="24.95" customHeight="1">
      <c r="A4" s="54"/>
      <c r="B4" s="220" t="s">
        <v>134</v>
      </c>
      <c r="C4" s="222" t="str">
        <f>+予算書!C11</f>
        <v>平成27年9月12日（土）　14：00 ～ 17：00　</v>
      </c>
      <c r="D4" s="222"/>
      <c r="E4" s="222"/>
      <c r="F4" s="222"/>
      <c r="G4" s="223"/>
      <c r="H4" s="222"/>
      <c r="I4" s="222"/>
    </row>
    <row r="5" spans="1:9" ht="24.95" customHeight="1">
      <c r="A5" s="54"/>
      <c r="B5" s="220" t="s">
        <v>135</v>
      </c>
      <c r="C5" s="222" t="str">
        <f>+予算書!C12</f>
        <v>ＪＡ久美愛厚生病院　くみあいホール</v>
      </c>
      <c r="D5" s="222"/>
      <c r="E5" s="222"/>
      <c r="F5" s="222"/>
      <c r="G5" s="223"/>
      <c r="H5" s="222"/>
      <c r="I5" s="222"/>
    </row>
    <row r="6" spans="1:9" ht="24.95" customHeight="1">
      <c r="A6" s="54"/>
      <c r="B6" s="220" t="s">
        <v>136</v>
      </c>
      <c r="C6" s="341" t="str">
        <f>+予算書!C13</f>
        <v>『新しい赤血球型検査(赤血球系検査）ガイドラインについて』</v>
      </c>
      <c r="D6" s="341"/>
      <c r="E6" s="341"/>
      <c r="F6" s="341"/>
      <c r="G6" s="341"/>
      <c r="H6" s="341"/>
      <c r="I6" s="341"/>
    </row>
    <row r="7" spans="1:9" ht="9.9499999999999993" customHeight="1">
      <c r="A7" s="54"/>
      <c r="B7" s="54"/>
      <c r="C7" s="54"/>
      <c r="D7" s="54"/>
      <c r="E7" s="54"/>
      <c r="F7" s="54"/>
      <c r="G7" s="55"/>
      <c r="H7" s="56"/>
      <c r="I7" s="56"/>
    </row>
    <row r="8" spans="1:9" ht="47.25">
      <c r="A8" s="225" t="s">
        <v>120</v>
      </c>
      <c r="B8" s="225" t="s">
        <v>117</v>
      </c>
      <c r="C8" s="225" t="s">
        <v>118</v>
      </c>
      <c r="D8" s="339" t="s">
        <v>125</v>
      </c>
      <c r="E8" s="340"/>
      <c r="F8" s="226" t="s">
        <v>124</v>
      </c>
      <c r="G8" s="246" t="s">
        <v>261</v>
      </c>
      <c r="H8" s="247" t="s">
        <v>122</v>
      </c>
      <c r="I8" s="247" t="s">
        <v>123</v>
      </c>
    </row>
    <row r="9" spans="1:9" ht="29.1" customHeight="1">
      <c r="A9" s="227">
        <v>1</v>
      </c>
      <c r="B9" s="243"/>
      <c r="C9" s="227"/>
      <c r="D9" s="335"/>
      <c r="E9" s="336"/>
      <c r="F9" s="244" t="s">
        <v>260</v>
      </c>
      <c r="G9" s="245"/>
      <c r="H9" s="245" t="s">
        <v>121</v>
      </c>
      <c r="I9" s="245" t="s">
        <v>121</v>
      </c>
    </row>
    <row r="10" spans="1:9" ht="29.1" customHeight="1">
      <c r="A10" s="227">
        <v>2</v>
      </c>
      <c r="B10" s="243"/>
      <c r="C10" s="227"/>
      <c r="D10" s="335"/>
      <c r="E10" s="336"/>
      <c r="F10" s="244" t="str">
        <f>+$F$9</f>
        <v>血27－</v>
      </c>
      <c r="G10" s="245"/>
      <c r="H10" s="245" t="s">
        <v>121</v>
      </c>
      <c r="I10" s="245" t="s">
        <v>121</v>
      </c>
    </row>
    <row r="11" spans="1:9" ht="29.1" customHeight="1">
      <c r="A11" s="227">
        <v>3</v>
      </c>
      <c r="B11" s="243"/>
      <c r="C11" s="227"/>
      <c r="D11" s="335"/>
      <c r="E11" s="336"/>
      <c r="F11" s="244" t="str">
        <f t="shared" ref="F11:F38" si="0">+$F$9</f>
        <v>血27－</v>
      </c>
      <c r="G11" s="245"/>
      <c r="H11" s="245" t="s">
        <v>121</v>
      </c>
      <c r="I11" s="245" t="s">
        <v>121</v>
      </c>
    </row>
    <row r="12" spans="1:9" ht="29.1" customHeight="1">
      <c r="A12" s="227">
        <v>4</v>
      </c>
      <c r="B12" s="243"/>
      <c r="C12" s="227"/>
      <c r="D12" s="335"/>
      <c r="E12" s="336"/>
      <c r="F12" s="244" t="str">
        <f t="shared" si="0"/>
        <v>血27－</v>
      </c>
      <c r="G12" s="245"/>
      <c r="H12" s="245" t="s">
        <v>121</v>
      </c>
      <c r="I12" s="245" t="s">
        <v>121</v>
      </c>
    </row>
    <row r="13" spans="1:9" ht="29.1" customHeight="1">
      <c r="A13" s="227">
        <v>5</v>
      </c>
      <c r="B13" s="243"/>
      <c r="C13" s="227"/>
      <c r="D13" s="335"/>
      <c r="E13" s="336"/>
      <c r="F13" s="244" t="str">
        <f t="shared" si="0"/>
        <v>血27－</v>
      </c>
      <c r="G13" s="245"/>
      <c r="H13" s="245" t="s">
        <v>121</v>
      </c>
      <c r="I13" s="245" t="s">
        <v>121</v>
      </c>
    </row>
    <row r="14" spans="1:9" ht="29.1" customHeight="1">
      <c r="A14" s="227">
        <v>6</v>
      </c>
      <c r="B14" s="243"/>
      <c r="C14" s="227"/>
      <c r="D14" s="335"/>
      <c r="E14" s="336"/>
      <c r="F14" s="244" t="str">
        <f t="shared" si="0"/>
        <v>血27－</v>
      </c>
      <c r="G14" s="245"/>
      <c r="H14" s="245" t="s">
        <v>121</v>
      </c>
      <c r="I14" s="245" t="s">
        <v>121</v>
      </c>
    </row>
    <row r="15" spans="1:9" ht="29.1" customHeight="1">
      <c r="A15" s="227">
        <v>7</v>
      </c>
      <c r="B15" s="243"/>
      <c r="C15" s="227"/>
      <c r="D15" s="335"/>
      <c r="E15" s="336"/>
      <c r="F15" s="244" t="str">
        <f t="shared" si="0"/>
        <v>血27－</v>
      </c>
      <c r="G15" s="245"/>
      <c r="H15" s="245" t="s">
        <v>121</v>
      </c>
      <c r="I15" s="245" t="s">
        <v>121</v>
      </c>
    </row>
    <row r="16" spans="1:9" ht="29.1" customHeight="1">
      <c r="A16" s="227">
        <v>8</v>
      </c>
      <c r="B16" s="243"/>
      <c r="C16" s="227"/>
      <c r="D16" s="335"/>
      <c r="E16" s="336"/>
      <c r="F16" s="244" t="str">
        <f t="shared" si="0"/>
        <v>血27－</v>
      </c>
      <c r="G16" s="245"/>
      <c r="H16" s="245" t="s">
        <v>121</v>
      </c>
      <c r="I16" s="245" t="s">
        <v>121</v>
      </c>
    </row>
    <row r="17" spans="1:9" ht="29.1" customHeight="1">
      <c r="A17" s="227">
        <v>9</v>
      </c>
      <c r="B17" s="243"/>
      <c r="C17" s="227"/>
      <c r="D17" s="335"/>
      <c r="E17" s="336"/>
      <c r="F17" s="244" t="str">
        <f t="shared" si="0"/>
        <v>血27－</v>
      </c>
      <c r="G17" s="245"/>
      <c r="H17" s="245" t="s">
        <v>121</v>
      </c>
      <c r="I17" s="245" t="s">
        <v>121</v>
      </c>
    </row>
    <row r="18" spans="1:9" ht="29.1" customHeight="1">
      <c r="A18" s="227">
        <v>10</v>
      </c>
      <c r="B18" s="243"/>
      <c r="C18" s="227"/>
      <c r="D18" s="335"/>
      <c r="E18" s="336"/>
      <c r="F18" s="244" t="str">
        <f t="shared" si="0"/>
        <v>血27－</v>
      </c>
      <c r="G18" s="245"/>
      <c r="H18" s="245" t="s">
        <v>121</v>
      </c>
      <c r="I18" s="245" t="s">
        <v>121</v>
      </c>
    </row>
    <row r="19" spans="1:9" ht="29.1" customHeight="1">
      <c r="A19" s="227">
        <v>11</v>
      </c>
      <c r="B19" s="243"/>
      <c r="C19" s="227"/>
      <c r="D19" s="335"/>
      <c r="E19" s="336"/>
      <c r="F19" s="244" t="str">
        <f t="shared" si="0"/>
        <v>血27－</v>
      </c>
      <c r="G19" s="245"/>
      <c r="H19" s="245" t="s">
        <v>121</v>
      </c>
      <c r="I19" s="245" t="s">
        <v>121</v>
      </c>
    </row>
    <row r="20" spans="1:9" ht="29.1" customHeight="1">
      <c r="A20" s="227">
        <v>12</v>
      </c>
      <c r="B20" s="243"/>
      <c r="C20" s="227"/>
      <c r="D20" s="335"/>
      <c r="E20" s="336"/>
      <c r="F20" s="244" t="str">
        <f t="shared" si="0"/>
        <v>血27－</v>
      </c>
      <c r="G20" s="245"/>
      <c r="H20" s="245" t="s">
        <v>121</v>
      </c>
      <c r="I20" s="245" t="s">
        <v>121</v>
      </c>
    </row>
    <row r="21" spans="1:9" ht="29.1" customHeight="1">
      <c r="A21" s="227">
        <v>13</v>
      </c>
      <c r="B21" s="243"/>
      <c r="C21" s="227"/>
      <c r="D21" s="335"/>
      <c r="E21" s="336"/>
      <c r="F21" s="244" t="str">
        <f t="shared" si="0"/>
        <v>血27－</v>
      </c>
      <c r="G21" s="245"/>
      <c r="H21" s="245" t="s">
        <v>121</v>
      </c>
      <c r="I21" s="245" t="s">
        <v>121</v>
      </c>
    </row>
    <row r="22" spans="1:9" ht="29.1" customHeight="1">
      <c r="A22" s="227">
        <v>14</v>
      </c>
      <c r="B22" s="243"/>
      <c r="C22" s="227"/>
      <c r="D22" s="335"/>
      <c r="E22" s="336"/>
      <c r="F22" s="244" t="str">
        <f t="shared" si="0"/>
        <v>血27－</v>
      </c>
      <c r="G22" s="245"/>
      <c r="H22" s="245" t="s">
        <v>121</v>
      </c>
      <c r="I22" s="245" t="s">
        <v>121</v>
      </c>
    </row>
    <row r="23" spans="1:9" ht="29.1" customHeight="1">
      <c r="A23" s="227">
        <v>15</v>
      </c>
      <c r="B23" s="243"/>
      <c r="C23" s="227"/>
      <c r="D23" s="335"/>
      <c r="E23" s="336"/>
      <c r="F23" s="244" t="str">
        <f t="shared" si="0"/>
        <v>血27－</v>
      </c>
      <c r="G23" s="245"/>
      <c r="H23" s="245" t="s">
        <v>121</v>
      </c>
      <c r="I23" s="245" t="s">
        <v>121</v>
      </c>
    </row>
    <row r="24" spans="1:9" ht="29.1" customHeight="1">
      <c r="A24" s="227">
        <v>16</v>
      </c>
      <c r="B24" s="243"/>
      <c r="C24" s="227"/>
      <c r="D24" s="335"/>
      <c r="E24" s="336"/>
      <c r="F24" s="244" t="str">
        <f t="shared" si="0"/>
        <v>血27－</v>
      </c>
      <c r="G24" s="245"/>
      <c r="H24" s="245" t="s">
        <v>121</v>
      </c>
      <c r="I24" s="245" t="s">
        <v>121</v>
      </c>
    </row>
    <row r="25" spans="1:9" ht="29.1" customHeight="1">
      <c r="A25" s="227">
        <v>17</v>
      </c>
      <c r="B25" s="243"/>
      <c r="C25" s="227"/>
      <c r="D25" s="335"/>
      <c r="E25" s="336"/>
      <c r="F25" s="244" t="str">
        <f t="shared" si="0"/>
        <v>血27－</v>
      </c>
      <c r="G25" s="245"/>
      <c r="H25" s="245" t="s">
        <v>121</v>
      </c>
      <c r="I25" s="245" t="s">
        <v>121</v>
      </c>
    </row>
    <row r="26" spans="1:9" ht="29.1" customHeight="1">
      <c r="A26" s="227">
        <v>18</v>
      </c>
      <c r="B26" s="243"/>
      <c r="C26" s="227"/>
      <c r="D26" s="335"/>
      <c r="E26" s="336"/>
      <c r="F26" s="244" t="str">
        <f t="shared" si="0"/>
        <v>血27－</v>
      </c>
      <c r="G26" s="245"/>
      <c r="H26" s="245" t="s">
        <v>121</v>
      </c>
      <c r="I26" s="245" t="s">
        <v>121</v>
      </c>
    </row>
    <row r="27" spans="1:9" ht="29.1" customHeight="1">
      <c r="A27" s="227">
        <v>19</v>
      </c>
      <c r="B27" s="243"/>
      <c r="C27" s="227"/>
      <c r="D27" s="335"/>
      <c r="E27" s="336"/>
      <c r="F27" s="244" t="str">
        <f t="shared" si="0"/>
        <v>血27－</v>
      </c>
      <c r="G27" s="245"/>
      <c r="H27" s="245" t="s">
        <v>121</v>
      </c>
      <c r="I27" s="245" t="s">
        <v>121</v>
      </c>
    </row>
    <row r="28" spans="1:9" ht="29.1" customHeight="1">
      <c r="A28" s="227">
        <v>20</v>
      </c>
      <c r="B28" s="243"/>
      <c r="C28" s="243"/>
      <c r="D28" s="335"/>
      <c r="E28" s="336"/>
      <c r="F28" s="244" t="str">
        <f t="shared" si="0"/>
        <v>血27－</v>
      </c>
      <c r="G28" s="245"/>
      <c r="H28" s="245" t="s">
        <v>121</v>
      </c>
      <c r="I28" s="245" t="s">
        <v>121</v>
      </c>
    </row>
    <row r="29" spans="1:9" ht="29.1" customHeight="1">
      <c r="A29" s="227">
        <v>21</v>
      </c>
      <c r="B29" s="243"/>
      <c r="C29" s="227"/>
      <c r="D29" s="335"/>
      <c r="E29" s="336"/>
      <c r="F29" s="244" t="str">
        <f t="shared" si="0"/>
        <v>血27－</v>
      </c>
      <c r="G29" s="245"/>
      <c r="H29" s="245" t="s">
        <v>121</v>
      </c>
      <c r="I29" s="245" t="s">
        <v>121</v>
      </c>
    </row>
    <row r="30" spans="1:9" ht="29.1" customHeight="1">
      <c r="A30" s="227">
        <v>22</v>
      </c>
      <c r="B30" s="243"/>
      <c r="C30" s="227"/>
      <c r="D30" s="335"/>
      <c r="E30" s="336"/>
      <c r="F30" s="244" t="str">
        <f t="shared" si="0"/>
        <v>血27－</v>
      </c>
      <c r="G30" s="245"/>
      <c r="H30" s="245" t="s">
        <v>121</v>
      </c>
      <c r="I30" s="245" t="s">
        <v>121</v>
      </c>
    </row>
    <row r="31" spans="1:9" ht="29.1" customHeight="1">
      <c r="A31" s="227">
        <v>23</v>
      </c>
      <c r="B31" s="243"/>
      <c r="C31" s="227"/>
      <c r="D31" s="335"/>
      <c r="E31" s="336"/>
      <c r="F31" s="244" t="str">
        <f t="shared" si="0"/>
        <v>血27－</v>
      </c>
      <c r="G31" s="245"/>
      <c r="H31" s="245" t="s">
        <v>121</v>
      </c>
      <c r="I31" s="245" t="s">
        <v>121</v>
      </c>
    </row>
    <row r="32" spans="1:9" ht="29.1" customHeight="1">
      <c r="A32" s="227">
        <v>24</v>
      </c>
      <c r="B32" s="243"/>
      <c r="C32" s="227"/>
      <c r="D32" s="335"/>
      <c r="E32" s="336"/>
      <c r="F32" s="244" t="str">
        <f t="shared" si="0"/>
        <v>血27－</v>
      </c>
      <c r="G32" s="245"/>
      <c r="H32" s="245" t="s">
        <v>121</v>
      </c>
      <c r="I32" s="245" t="s">
        <v>121</v>
      </c>
    </row>
    <row r="33" spans="1:9" ht="29.1" customHeight="1">
      <c r="A33" s="227">
        <v>25</v>
      </c>
      <c r="B33" s="243"/>
      <c r="C33" s="227"/>
      <c r="D33" s="335"/>
      <c r="E33" s="336"/>
      <c r="F33" s="244" t="str">
        <f t="shared" si="0"/>
        <v>血27－</v>
      </c>
      <c r="G33" s="245"/>
      <c r="H33" s="245" t="s">
        <v>121</v>
      </c>
      <c r="I33" s="245" t="s">
        <v>121</v>
      </c>
    </row>
    <row r="34" spans="1:9" ht="29.1" customHeight="1">
      <c r="A34" s="227">
        <v>26</v>
      </c>
      <c r="B34" s="243"/>
      <c r="C34" s="227"/>
      <c r="D34" s="335"/>
      <c r="E34" s="336"/>
      <c r="F34" s="244" t="str">
        <f t="shared" si="0"/>
        <v>血27－</v>
      </c>
      <c r="G34" s="245"/>
      <c r="H34" s="245" t="s">
        <v>121</v>
      </c>
      <c r="I34" s="245" t="s">
        <v>121</v>
      </c>
    </row>
    <row r="35" spans="1:9" ht="29.1" customHeight="1">
      <c r="A35" s="227">
        <v>27</v>
      </c>
      <c r="B35" s="243"/>
      <c r="C35" s="227"/>
      <c r="D35" s="335"/>
      <c r="E35" s="336"/>
      <c r="F35" s="244" t="str">
        <f t="shared" si="0"/>
        <v>血27－</v>
      </c>
      <c r="G35" s="245"/>
      <c r="H35" s="245" t="s">
        <v>121</v>
      </c>
      <c r="I35" s="245" t="s">
        <v>121</v>
      </c>
    </row>
    <row r="36" spans="1:9" ht="29.1" customHeight="1">
      <c r="A36" s="227">
        <v>28</v>
      </c>
      <c r="B36" s="243"/>
      <c r="C36" s="227"/>
      <c r="D36" s="335"/>
      <c r="E36" s="336"/>
      <c r="F36" s="244" t="str">
        <f t="shared" si="0"/>
        <v>血27－</v>
      </c>
      <c r="G36" s="245"/>
      <c r="H36" s="245" t="s">
        <v>121</v>
      </c>
      <c r="I36" s="245" t="s">
        <v>121</v>
      </c>
    </row>
    <row r="37" spans="1:9" ht="29.1" customHeight="1">
      <c r="A37" s="227">
        <v>29</v>
      </c>
      <c r="B37" s="243"/>
      <c r="C37" s="227"/>
      <c r="D37" s="335"/>
      <c r="E37" s="336"/>
      <c r="F37" s="244" t="str">
        <f t="shared" si="0"/>
        <v>血27－</v>
      </c>
      <c r="G37" s="245"/>
      <c r="H37" s="245" t="s">
        <v>121</v>
      </c>
      <c r="I37" s="245" t="s">
        <v>121</v>
      </c>
    </row>
    <row r="38" spans="1:9" ht="29.1" customHeight="1">
      <c r="A38" s="227">
        <v>30</v>
      </c>
      <c r="B38" s="243"/>
      <c r="C38" s="243"/>
      <c r="D38" s="335"/>
      <c r="E38" s="336"/>
      <c r="F38" s="244" t="str">
        <f t="shared" si="0"/>
        <v>血27－</v>
      </c>
      <c r="G38" s="245"/>
      <c r="H38" s="245" t="s">
        <v>121</v>
      </c>
      <c r="I38" s="245" t="s">
        <v>121</v>
      </c>
    </row>
    <row r="39" spans="1:9" ht="19.5">
      <c r="A39" s="222"/>
      <c r="B39" s="229" t="s">
        <v>131</v>
      </c>
      <c r="C39" s="147"/>
      <c r="D39" s="147"/>
      <c r="E39" s="147"/>
      <c r="F39" s="147"/>
      <c r="G39" s="224"/>
      <c r="H39" s="147"/>
      <c r="I39" s="147"/>
    </row>
    <row r="40" spans="1:9">
      <c r="A40" s="230" t="s">
        <v>126</v>
      </c>
      <c r="B40" s="231"/>
      <c r="C40" s="232"/>
      <c r="D40" s="230" t="s">
        <v>129</v>
      </c>
      <c r="E40" s="232"/>
      <c r="F40" s="232"/>
      <c r="G40" s="233"/>
      <c r="H40" s="215"/>
      <c r="I40" s="215"/>
    </row>
    <row r="41" spans="1:9">
      <c r="A41" s="234" t="s">
        <v>132</v>
      </c>
      <c r="B41" s="178"/>
      <c r="C41" s="235"/>
      <c r="D41" s="234" t="s">
        <v>130</v>
      </c>
      <c r="E41" s="235"/>
      <c r="F41" s="235"/>
      <c r="G41" s="236"/>
      <c r="H41" s="215"/>
      <c r="I41" s="215"/>
    </row>
    <row r="42" spans="1:9">
      <c r="A42" s="237" t="s">
        <v>133</v>
      </c>
      <c r="B42" s="238"/>
      <c r="C42" s="235"/>
      <c r="D42" s="237" t="s">
        <v>127</v>
      </c>
      <c r="E42" s="235"/>
      <c r="F42" s="235"/>
      <c r="G42" s="236"/>
      <c r="H42" s="215"/>
      <c r="I42" s="215"/>
    </row>
    <row r="43" spans="1:9">
      <c r="A43" s="239" t="s">
        <v>250</v>
      </c>
      <c r="B43" s="240"/>
      <c r="C43" s="241"/>
      <c r="D43" s="239" t="s">
        <v>128</v>
      </c>
      <c r="E43" s="241"/>
      <c r="F43" s="241"/>
      <c r="G43" s="242"/>
      <c r="H43" s="147"/>
      <c r="I43" s="147"/>
    </row>
    <row r="44" spans="1:9">
      <c r="B44" s="147"/>
      <c r="C44" s="147"/>
      <c r="D44" s="147"/>
      <c r="E44" s="147"/>
      <c r="F44" s="147"/>
      <c r="G44" s="224"/>
      <c r="H44" s="147"/>
      <c r="I44" s="147"/>
    </row>
  </sheetData>
  <mergeCells count="34">
    <mergeCell ref="D16:E16"/>
    <mergeCell ref="D10:E10"/>
    <mergeCell ref="D3:I3"/>
    <mergeCell ref="A1:I1"/>
    <mergeCell ref="D8:E8"/>
    <mergeCell ref="D9:E9"/>
    <mergeCell ref="C6:I6"/>
    <mergeCell ref="D11:E11"/>
    <mergeCell ref="D12:E12"/>
    <mergeCell ref="D13:E13"/>
    <mergeCell ref="D14:E14"/>
    <mergeCell ref="D15:E15"/>
    <mergeCell ref="D28:E28"/>
    <mergeCell ref="D17:E17"/>
    <mergeCell ref="D18:E18"/>
    <mergeCell ref="D19:E19"/>
    <mergeCell ref="D20:E20"/>
    <mergeCell ref="D21:E21"/>
    <mergeCell ref="D22:E22"/>
    <mergeCell ref="D23:E23"/>
    <mergeCell ref="D24:E24"/>
    <mergeCell ref="D25:E25"/>
    <mergeCell ref="D26:E26"/>
    <mergeCell ref="D27:E27"/>
    <mergeCell ref="D35:E35"/>
    <mergeCell ref="D36:E36"/>
    <mergeCell ref="D37:E37"/>
    <mergeCell ref="D38:E38"/>
    <mergeCell ref="D29:E29"/>
    <mergeCell ref="D30:E30"/>
    <mergeCell ref="D31:E31"/>
    <mergeCell ref="D32:E32"/>
    <mergeCell ref="D33:E33"/>
    <mergeCell ref="D34:E34"/>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46"/>
      <c r="C2" s="451"/>
      <c r="D2" s="451"/>
      <c r="E2" s="451"/>
      <c r="F2" s="451"/>
      <c r="G2" s="300"/>
      <c r="H2" s="301"/>
    </row>
    <row r="3" spans="1:8" ht="14.1" customHeight="1">
      <c r="B3" s="447"/>
      <c r="C3" s="451"/>
      <c r="D3" s="451"/>
      <c r="E3" s="451"/>
      <c r="F3" s="451"/>
      <c r="G3" s="300"/>
      <c r="H3" s="228"/>
    </row>
    <row r="4" spans="1:8" s="2" customFormat="1" ht="16.5">
      <c r="B4" s="302"/>
      <c r="C4" s="302"/>
      <c r="D4" s="302"/>
      <c r="E4" s="295"/>
      <c r="F4" s="294"/>
      <c r="G4" s="294"/>
      <c r="H4" s="293"/>
    </row>
    <row r="5" spans="1:8" s="2" customFormat="1" ht="19.5">
      <c r="B5" s="448" t="s">
        <v>244</v>
      </c>
      <c r="C5" s="449"/>
      <c r="D5" s="449"/>
      <c r="E5" s="449"/>
      <c r="F5" s="449"/>
      <c r="G5" s="303"/>
      <c r="H5" s="293"/>
    </row>
    <row r="6" spans="1:8" s="2" customFormat="1" ht="19.5">
      <c r="B6" s="304"/>
      <c r="C6" s="305"/>
      <c r="D6" s="305"/>
      <c r="E6" s="294"/>
      <c r="F6" s="303"/>
      <c r="G6" s="303"/>
      <c r="H6" s="293"/>
    </row>
    <row r="7" spans="1:8" s="2" customFormat="1" ht="16.5">
      <c r="B7" s="454" t="s">
        <v>61</v>
      </c>
      <c r="C7" s="435" t="str">
        <f>+予算書!B6</f>
        <v>輸血細胞</v>
      </c>
      <c r="D7" s="430" t="s">
        <v>78</v>
      </c>
      <c r="E7" s="431"/>
      <c r="F7" s="432"/>
      <c r="G7" s="442"/>
      <c r="H7" s="306"/>
    </row>
    <row r="8" spans="1:8" s="2" customFormat="1" ht="14.1" customHeight="1">
      <c r="B8" s="455"/>
      <c r="C8" s="436"/>
      <c r="D8" s="433"/>
      <c r="E8" s="433"/>
      <c r="F8" s="434"/>
      <c r="G8" s="443"/>
      <c r="H8" s="307"/>
    </row>
    <row r="9" spans="1:8" s="2" customFormat="1" ht="14.1" customHeight="1">
      <c r="B9" s="452" t="s">
        <v>62</v>
      </c>
      <c r="C9" s="456" t="str">
        <f>+予算書!C11</f>
        <v>平成27年9月12日（土）　14：00 ～ 17：00　</v>
      </c>
      <c r="D9" s="457"/>
      <c r="E9" s="457"/>
      <c r="F9" s="458"/>
      <c r="G9" s="444"/>
      <c r="H9" s="307"/>
    </row>
    <row r="10" spans="1:8" s="2" customFormat="1" ht="14.1" customHeight="1">
      <c r="B10" s="453"/>
      <c r="C10" s="459"/>
      <c r="D10" s="460"/>
      <c r="E10" s="460"/>
      <c r="F10" s="461"/>
      <c r="G10" s="445"/>
      <c r="H10" s="308"/>
    </row>
    <row r="11" spans="1:8" ht="15" customHeight="1">
      <c r="B11" s="462" t="s">
        <v>90</v>
      </c>
      <c r="C11" s="467"/>
      <c r="D11" s="467"/>
      <c r="E11" s="467"/>
      <c r="F11" s="309" t="s">
        <v>9</v>
      </c>
      <c r="G11" s="465" t="s">
        <v>11</v>
      </c>
      <c r="H11" s="466"/>
    </row>
    <row r="12" spans="1:8" ht="15" customHeight="1">
      <c r="B12" s="298" t="s">
        <v>99</v>
      </c>
      <c r="C12" s="310">
        <f>+予算書!C49</f>
        <v>0</v>
      </c>
      <c r="D12" s="311" t="s">
        <v>77</v>
      </c>
      <c r="E12" s="312" t="s">
        <v>108</v>
      </c>
      <c r="F12" s="313" t="s">
        <v>57</v>
      </c>
      <c r="G12" s="440">
        <v>1000</v>
      </c>
      <c r="H12" s="441"/>
    </row>
    <row r="13" spans="1:8" ht="15" customHeight="1">
      <c r="B13" s="298" t="s">
        <v>64</v>
      </c>
      <c r="C13" s="314">
        <f>+予算書!D49</f>
        <v>0</v>
      </c>
      <c r="D13" s="315"/>
      <c r="E13" s="316">
        <f>+予算書!F49</f>
        <v>0</v>
      </c>
      <c r="F13" s="313" t="s">
        <v>33</v>
      </c>
      <c r="G13" s="440">
        <f>+予算書!J49</f>
        <v>0</v>
      </c>
      <c r="H13" s="441"/>
    </row>
    <row r="14" spans="1:8" ht="15" customHeight="1">
      <c r="B14" s="298" t="s">
        <v>64</v>
      </c>
      <c r="C14" s="314"/>
      <c r="D14" s="315"/>
      <c r="E14" s="316"/>
      <c r="F14" s="313" t="s">
        <v>33</v>
      </c>
      <c r="G14" s="440">
        <v>0</v>
      </c>
      <c r="H14" s="441"/>
    </row>
    <row r="15" spans="1:8" ht="15" customHeight="1">
      <c r="B15" s="298" t="s">
        <v>63</v>
      </c>
      <c r="C15" s="437"/>
      <c r="D15" s="438"/>
      <c r="E15" s="439"/>
      <c r="F15" s="313" t="s">
        <v>58</v>
      </c>
      <c r="G15" s="440">
        <v>0</v>
      </c>
      <c r="H15" s="441"/>
    </row>
    <row r="16" spans="1:8" ht="15" customHeight="1">
      <c r="B16" s="298" t="s">
        <v>74</v>
      </c>
      <c r="C16" s="437"/>
      <c r="D16" s="438"/>
      <c r="E16" s="439"/>
      <c r="F16" s="313" t="s">
        <v>59</v>
      </c>
      <c r="G16" s="440">
        <v>0</v>
      </c>
      <c r="H16" s="441"/>
    </row>
    <row r="17" spans="2:8" ht="15" customHeight="1">
      <c r="B17" s="298"/>
      <c r="C17" s="437"/>
      <c r="D17" s="438"/>
      <c r="E17" s="439"/>
      <c r="F17" s="313"/>
      <c r="G17" s="440">
        <v>0</v>
      </c>
      <c r="H17" s="441"/>
    </row>
    <row r="18" spans="2:8" ht="15" customHeight="1">
      <c r="B18" s="317"/>
      <c r="C18" s="269"/>
      <c r="D18" s="269"/>
      <c r="E18" s="269"/>
      <c r="F18" s="270" t="s">
        <v>83</v>
      </c>
      <c r="G18" s="427">
        <f>SUM(G12:G17)</f>
        <v>1000</v>
      </c>
      <c r="H18" s="428"/>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9" t="s">
        <v>70</v>
      </c>
      <c r="D24" s="429"/>
      <c r="E24" s="429"/>
      <c r="F24" s="42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46"/>
      <c r="C35" s="451"/>
      <c r="D35" s="451"/>
      <c r="E35" s="451"/>
      <c r="F35" s="451"/>
      <c r="G35" s="300"/>
      <c r="H35" s="301"/>
    </row>
    <row r="36" spans="1:8" ht="14.1" customHeight="1">
      <c r="B36" s="447"/>
      <c r="C36" s="451"/>
      <c r="D36" s="451"/>
      <c r="E36" s="451"/>
      <c r="F36" s="451"/>
      <c r="G36" s="300"/>
      <c r="H36" s="228"/>
    </row>
    <row r="37" spans="1:8" s="2" customFormat="1" ht="16.5">
      <c r="B37" s="302"/>
      <c r="C37" s="302"/>
      <c r="D37" s="302"/>
      <c r="E37" s="295"/>
      <c r="F37" s="294"/>
      <c r="G37" s="294"/>
      <c r="H37" s="293"/>
    </row>
    <row r="38" spans="1:8" s="2" customFormat="1" ht="19.5">
      <c r="B38" s="448" t="s">
        <v>244</v>
      </c>
      <c r="C38" s="449"/>
      <c r="D38" s="449"/>
      <c r="E38" s="449"/>
      <c r="F38" s="449"/>
      <c r="G38" s="303"/>
      <c r="H38" s="293"/>
    </row>
    <row r="39" spans="1:8" s="2" customFormat="1" ht="19.5">
      <c r="B39" s="304"/>
      <c r="C39" s="305"/>
      <c r="D39" s="305"/>
      <c r="E39" s="294"/>
      <c r="F39" s="303"/>
      <c r="G39" s="303"/>
      <c r="H39" s="293"/>
    </row>
    <row r="40" spans="1:8" s="2" customFormat="1" ht="16.5">
      <c r="B40" s="454" t="s">
        <v>61</v>
      </c>
      <c r="C40" s="435" t="str">
        <f>+予算書!B6</f>
        <v>輸血細胞</v>
      </c>
      <c r="D40" s="430" t="s">
        <v>78</v>
      </c>
      <c r="E40" s="431"/>
      <c r="F40" s="432"/>
      <c r="G40" s="442" t="s">
        <v>60</v>
      </c>
      <c r="H40" s="306"/>
    </row>
    <row r="41" spans="1:8" s="2" customFormat="1" ht="14.1" customHeight="1">
      <c r="B41" s="455"/>
      <c r="C41" s="436"/>
      <c r="D41" s="433"/>
      <c r="E41" s="433"/>
      <c r="F41" s="434"/>
      <c r="G41" s="443"/>
      <c r="H41" s="307"/>
    </row>
    <row r="42" spans="1:8" s="2" customFormat="1" ht="14.1" customHeight="1">
      <c r="B42" s="452" t="s">
        <v>62</v>
      </c>
      <c r="C42" s="456" t="str">
        <f>+C9</f>
        <v>平成27年9月12日（土）　14：00 ～ 17：00　</v>
      </c>
      <c r="D42" s="457"/>
      <c r="E42" s="457"/>
      <c r="F42" s="458"/>
      <c r="G42" s="444"/>
      <c r="H42" s="307"/>
    </row>
    <row r="43" spans="1:8" s="2" customFormat="1" ht="14.1" customHeight="1">
      <c r="B43" s="453"/>
      <c r="C43" s="459"/>
      <c r="D43" s="460"/>
      <c r="E43" s="460"/>
      <c r="F43" s="461"/>
      <c r="G43" s="445"/>
      <c r="H43" s="308"/>
    </row>
    <row r="44" spans="1:8" ht="15" customHeight="1">
      <c r="B44" s="462" t="s">
        <v>90</v>
      </c>
      <c r="C44" s="467"/>
      <c r="D44" s="467"/>
      <c r="E44" s="467"/>
      <c r="F44" s="309" t="s">
        <v>9</v>
      </c>
      <c r="G44" s="465" t="s">
        <v>11</v>
      </c>
      <c r="H44" s="466"/>
    </row>
    <row r="45" spans="1:8" ht="15" customHeight="1">
      <c r="B45" s="298" t="s">
        <v>99</v>
      </c>
      <c r="C45" s="310">
        <f>+予算書!C50</f>
        <v>0</v>
      </c>
      <c r="D45" s="311" t="s">
        <v>77</v>
      </c>
      <c r="E45" s="312" t="s">
        <v>108</v>
      </c>
      <c r="F45" s="313" t="s">
        <v>57</v>
      </c>
      <c r="G45" s="440">
        <v>1000</v>
      </c>
      <c r="H45" s="441"/>
    </row>
    <row r="46" spans="1:8" ht="15" customHeight="1">
      <c r="B46" s="298" t="s">
        <v>64</v>
      </c>
      <c r="C46" s="314">
        <f>+予算書!D50</f>
        <v>0</v>
      </c>
      <c r="D46" s="315"/>
      <c r="E46" s="316">
        <f>+予算書!F50</f>
        <v>0</v>
      </c>
      <c r="F46" s="313" t="s">
        <v>33</v>
      </c>
      <c r="G46" s="440">
        <f>+予算書!J50</f>
        <v>0</v>
      </c>
      <c r="H46" s="441"/>
    </row>
    <row r="47" spans="1:8" ht="15" customHeight="1">
      <c r="B47" s="298" t="s">
        <v>64</v>
      </c>
      <c r="C47" s="314"/>
      <c r="D47" s="315"/>
      <c r="E47" s="316"/>
      <c r="F47" s="313" t="s">
        <v>33</v>
      </c>
      <c r="G47" s="440">
        <v>0</v>
      </c>
      <c r="H47" s="441"/>
    </row>
    <row r="48" spans="1:8" ht="15" customHeight="1">
      <c r="B48" s="298" t="s">
        <v>63</v>
      </c>
      <c r="C48" s="437"/>
      <c r="D48" s="438"/>
      <c r="E48" s="439"/>
      <c r="F48" s="313" t="s">
        <v>58</v>
      </c>
      <c r="G48" s="440">
        <v>0</v>
      </c>
      <c r="H48" s="441"/>
    </row>
    <row r="49" spans="2:8" ht="15" customHeight="1">
      <c r="B49" s="298" t="s">
        <v>74</v>
      </c>
      <c r="C49" s="437"/>
      <c r="D49" s="438"/>
      <c r="E49" s="439"/>
      <c r="F49" s="313" t="s">
        <v>59</v>
      </c>
      <c r="G49" s="440">
        <v>0</v>
      </c>
      <c r="H49" s="441"/>
    </row>
    <row r="50" spans="2:8" ht="15" customHeight="1">
      <c r="B50" s="298"/>
      <c r="C50" s="437"/>
      <c r="D50" s="438"/>
      <c r="E50" s="439"/>
      <c r="F50" s="313"/>
      <c r="G50" s="440">
        <v>0</v>
      </c>
      <c r="H50" s="441"/>
    </row>
    <row r="51" spans="2:8" ht="15" customHeight="1">
      <c r="B51" s="317"/>
      <c r="C51" s="269"/>
      <c r="D51" s="269"/>
      <c r="E51" s="269"/>
      <c r="F51" s="270" t="s">
        <v>83</v>
      </c>
      <c r="G51" s="427">
        <f>SUM(G45:G50)</f>
        <v>1000</v>
      </c>
      <c r="H51" s="428"/>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9" t="s">
        <v>70</v>
      </c>
      <c r="D57" s="429"/>
      <c r="E57" s="429"/>
      <c r="F57" s="42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H61"/>
  <sheetViews>
    <sheetView showGridLines="0" topLeftCell="A6" zoomScaleNormal="100" workbookViewId="0">
      <selection activeCell="E27" sqref="E27"/>
    </sheetView>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46"/>
      <c r="C2" s="451"/>
      <c r="D2" s="451"/>
      <c r="E2" s="451"/>
      <c r="F2" s="451"/>
      <c r="G2" s="300"/>
      <c r="H2" s="301"/>
    </row>
    <row r="3" spans="1:8" ht="14.1" customHeight="1">
      <c r="B3" s="447"/>
      <c r="C3" s="451"/>
      <c r="D3" s="451"/>
      <c r="E3" s="451"/>
      <c r="F3" s="451"/>
      <c r="G3" s="300"/>
      <c r="H3" s="228"/>
    </row>
    <row r="4" spans="1:8" s="2" customFormat="1" ht="16.5">
      <c r="B4" s="302"/>
      <c r="C4" s="302"/>
      <c r="D4" s="302"/>
      <c r="E4" s="295"/>
      <c r="F4" s="294"/>
      <c r="G4" s="294"/>
      <c r="H4" s="293"/>
    </row>
    <row r="5" spans="1:8" s="2" customFormat="1" ht="19.5">
      <c r="B5" s="448" t="s">
        <v>244</v>
      </c>
      <c r="C5" s="449"/>
      <c r="D5" s="449"/>
      <c r="E5" s="449"/>
      <c r="F5" s="449"/>
      <c r="G5" s="303"/>
      <c r="H5" s="293"/>
    </row>
    <row r="6" spans="1:8" s="2" customFormat="1" ht="19.5">
      <c r="B6" s="304"/>
      <c r="C6" s="305"/>
      <c r="D6" s="305"/>
      <c r="E6" s="294"/>
      <c r="F6" s="303"/>
      <c r="G6" s="303"/>
      <c r="H6" s="293"/>
    </row>
    <row r="7" spans="1:8" s="2" customFormat="1" ht="16.5">
      <c r="B7" s="454" t="s">
        <v>61</v>
      </c>
      <c r="C7" s="435" t="str">
        <f>+予算書!B6</f>
        <v>輸血細胞</v>
      </c>
      <c r="D7" s="430" t="s">
        <v>78</v>
      </c>
      <c r="E7" s="431"/>
      <c r="F7" s="432"/>
      <c r="G7" s="442"/>
      <c r="H7" s="306"/>
    </row>
    <row r="8" spans="1:8" s="2" customFormat="1" ht="14.1" customHeight="1">
      <c r="B8" s="455"/>
      <c r="C8" s="436"/>
      <c r="D8" s="433"/>
      <c r="E8" s="433"/>
      <c r="F8" s="434"/>
      <c r="G8" s="443"/>
      <c r="H8" s="307"/>
    </row>
    <row r="9" spans="1:8" s="2" customFormat="1" ht="14.1" customHeight="1">
      <c r="B9" s="452" t="s">
        <v>62</v>
      </c>
      <c r="C9" s="456" t="str">
        <f>+予算書!C11</f>
        <v>平成27年9月12日（土）　14：00 ～ 17：00　</v>
      </c>
      <c r="D9" s="457"/>
      <c r="E9" s="457"/>
      <c r="F9" s="458"/>
      <c r="G9" s="444"/>
      <c r="H9" s="307"/>
    </row>
    <row r="10" spans="1:8" s="2" customFormat="1" ht="14.1" customHeight="1">
      <c r="B10" s="453"/>
      <c r="C10" s="459"/>
      <c r="D10" s="460"/>
      <c r="E10" s="460"/>
      <c r="F10" s="461"/>
      <c r="G10" s="445"/>
      <c r="H10" s="308"/>
    </row>
    <row r="11" spans="1:8" ht="15" customHeight="1">
      <c r="B11" s="462" t="s">
        <v>90</v>
      </c>
      <c r="C11" s="467"/>
      <c r="D11" s="467"/>
      <c r="E11" s="467"/>
      <c r="F11" s="309" t="s">
        <v>9</v>
      </c>
      <c r="G11" s="465" t="s">
        <v>11</v>
      </c>
      <c r="H11" s="466"/>
    </row>
    <row r="12" spans="1:8" ht="15" customHeight="1">
      <c r="B12" s="298" t="s">
        <v>99</v>
      </c>
      <c r="C12" s="310" t="str">
        <f>+予算書!C51</f>
        <v>八木　良仁</v>
      </c>
      <c r="D12" s="311" t="s">
        <v>77</v>
      </c>
      <c r="E12" s="312" t="s">
        <v>108</v>
      </c>
      <c r="F12" s="313" t="s">
        <v>57</v>
      </c>
      <c r="G12" s="440">
        <v>1000</v>
      </c>
      <c r="H12" s="441"/>
    </row>
    <row r="13" spans="1:8" ht="15" customHeight="1">
      <c r="B13" s="298" t="s">
        <v>64</v>
      </c>
      <c r="C13" s="314" t="str">
        <f>+予算書!D51</f>
        <v>多治見</v>
      </c>
      <c r="D13" s="315"/>
      <c r="E13" s="316" t="str">
        <f>+予算書!F51</f>
        <v>高山</v>
      </c>
      <c r="F13" s="313" t="s">
        <v>33</v>
      </c>
      <c r="G13" s="440">
        <f>+予算書!J51</f>
        <v>10000</v>
      </c>
      <c r="H13" s="441"/>
    </row>
    <row r="14" spans="1:8" ht="15" customHeight="1">
      <c r="B14" s="298" t="s">
        <v>64</v>
      </c>
      <c r="C14" s="314"/>
      <c r="D14" s="315"/>
      <c r="E14" s="316"/>
      <c r="F14" s="313" t="s">
        <v>33</v>
      </c>
      <c r="G14" s="440">
        <v>0</v>
      </c>
      <c r="H14" s="441"/>
    </row>
    <row r="15" spans="1:8" ht="15" customHeight="1">
      <c r="B15" s="298" t="s">
        <v>63</v>
      </c>
      <c r="C15" s="437"/>
      <c r="D15" s="438"/>
      <c r="E15" s="439"/>
      <c r="F15" s="313" t="s">
        <v>58</v>
      </c>
      <c r="G15" s="440">
        <v>0</v>
      </c>
      <c r="H15" s="441"/>
    </row>
    <row r="16" spans="1:8" ht="15" customHeight="1">
      <c r="B16" s="298" t="s">
        <v>74</v>
      </c>
      <c r="C16" s="437"/>
      <c r="D16" s="438"/>
      <c r="E16" s="439"/>
      <c r="F16" s="313" t="s">
        <v>59</v>
      </c>
      <c r="G16" s="440">
        <v>0</v>
      </c>
      <c r="H16" s="441"/>
    </row>
    <row r="17" spans="2:8" ht="15" customHeight="1">
      <c r="B17" s="298"/>
      <c r="C17" s="437"/>
      <c r="D17" s="438"/>
      <c r="E17" s="439"/>
      <c r="F17" s="313"/>
      <c r="G17" s="440">
        <v>0</v>
      </c>
      <c r="H17" s="441"/>
    </row>
    <row r="18" spans="2:8" ht="15" customHeight="1">
      <c r="B18" s="317"/>
      <c r="C18" s="269"/>
      <c r="D18" s="269"/>
      <c r="E18" s="269"/>
      <c r="F18" s="270" t="s">
        <v>83</v>
      </c>
      <c r="G18" s="427">
        <f>SUM(G12:G17)</f>
        <v>11000</v>
      </c>
      <c r="H18" s="428"/>
    </row>
    <row r="19" spans="2:8" ht="15.95" customHeight="1">
      <c r="B19" s="318"/>
      <c r="C19" s="271"/>
      <c r="D19" s="271"/>
      <c r="E19" s="272"/>
      <c r="F19" s="272"/>
      <c r="G19" s="272"/>
      <c r="H19" s="319"/>
    </row>
    <row r="20" spans="2:8" ht="24">
      <c r="B20" s="320" t="s">
        <v>66</v>
      </c>
      <c r="C20" s="249"/>
      <c r="D20" s="321" t="s">
        <v>281</v>
      </c>
      <c r="E20" s="249"/>
      <c r="F20" s="249"/>
      <c r="G20" s="249"/>
      <c r="H20" s="322"/>
    </row>
    <row r="21" spans="2:8" ht="15.95" customHeight="1">
      <c r="B21" s="323"/>
      <c r="C21" s="249"/>
      <c r="D21" s="249"/>
      <c r="E21" s="249"/>
      <c r="F21" s="249"/>
      <c r="G21" s="249"/>
      <c r="H21" s="322"/>
    </row>
    <row r="22" spans="2:8" ht="24">
      <c r="B22" s="324"/>
      <c r="C22" s="325" t="s">
        <v>69</v>
      </c>
      <c r="D22" s="326"/>
      <c r="E22" s="334">
        <v>11000</v>
      </c>
      <c r="F22" s="327" t="s">
        <v>68</v>
      </c>
      <c r="G22" s="249"/>
      <c r="H22" s="322"/>
    </row>
    <row r="23" spans="2:8">
      <c r="B23" s="323"/>
      <c r="C23" s="249"/>
      <c r="D23" s="249"/>
      <c r="E23" s="249"/>
      <c r="F23" s="249"/>
      <c r="G23" s="249"/>
      <c r="H23" s="322"/>
    </row>
    <row r="24" spans="2:8">
      <c r="B24" s="323"/>
      <c r="C24" s="429" t="s">
        <v>70</v>
      </c>
      <c r="D24" s="429"/>
      <c r="E24" s="429"/>
      <c r="F24" s="42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46"/>
      <c r="C35" s="451"/>
      <c r="D35" s="451"/>
      <c r="E35" s="451"/>
      <c r="F35" s="451"/>
      <c r="G35" s="300"/>
      <c r="H35" s="301"/>
    </row>
    <row r="36" spans="1:8" ht="14.1" customHeight="1">
      <c r="B36" s="447"/>
      <c r="C36" s="451"/>
      <c r="D36" s="451"/>
      <c r="E36" s="451"/>
      <c r="F36" s="451"/>
      <c r="G36" s="300"/>
      <c r="H36" s="228"/>
    </row>
    <row r="37" spans="1:8" s="2" customFormat="1" ht="16.5">
      <c r="B37" s="302"/>
      <c r="C37" s="302"/>
      <c r="D37" s="302"/>
      <c r="E37" s="295"/>
      <c r="F37" s="294"/>
      <c r="G37" s="294"/>
      <c r="H37" s="293"/>
    </row>
    <row r="38" spans="1:8" s="2" customFormat="1" ht="19.5">
      <c r="B38" s="448" t="s">
        <v>244</v>
      </c>
      <c r="C38" s="449"/>
      <c r="D38" s="449"/>
      <c r="E38" s="449"/>
      <c r="F38" s="449"/>
      <c r="G38" s="303"/>
      <c r="H38" s="293"/>
    </row>
    <row r="39" spans="1:8" s="2" customFormat="1" ht="19.5">
      <c r="B39" s="304"/>
      <c r="C39" s="305"/>
      <c r="D39" s="305"/>
      <c r="E39" s="294"/>
      <c r="F39" s="303"/>
      <c r="G39" s="303"/>
      <c r="H39" s="293"/>
    </row>
    <row r="40" spans="1:8" s="2" customFormat="1" ht="16.5">
      <c r="B40" s="454" t="s">
        <v>61</v>
      </c>
      <c r="C40" s="435" t="str">
        <f>+予算書!B6</f>
        <v>輸血細胞</v>
      </c>
      <c r="D40" s="430" t="s">
        <v>78</v>
      </c>
      <c r="E40" s="431"/>
      <c r="F40" s="432"/>
      <c r="G40" s="442" t="s">
        <v>60</v>
      </c>
      <c r="H40" s="306"/>
    </row>
    <row r="41" spans="1:8" s="2" customFormat="1" ht="14.1" customHeight="1">
      <c r="B41" s="455"/>
      <c r="C41" s="436"/>
      <c r="D41" s="433"/>
      <c r="E41" s="433"/>
      <c r="F41" s="434"/>
      <c r="G41" s="443"/>
      <c r="H41" s="307"/>
    </row>
    <row r="42" spans="1:8" s="2" customFormat="1" ht="14.1" customHeight="1">
      <c r="B42" s="452" t="s">
        <v>62</v>
      </c>
      <c r="C42" s="456" t="str">
        <f>+C9</f>
        <v>平成27年9月12日（土）　14：00 ～ 17：00　</v>
      </c>
      <c r="D42" s="457"/>
      <c r="E42" s="457"/>
      <c r="F42" s="458"/>
      <c r="G42" s="444"/>
      <c r="H42" s="307"/>
    </row>
    <row r="43" spans="1:8" s="2" customFormat="1" ht="14.1" customHeight="1">
      <c r="B43" s="453"/>
      <c r="C43" s="459"/>
      <c r="D43" s="460"/>
      <c r="E43" s="460"/>
      <c r="F43" s="461"/>
      <c r="G43" s="445"/>
      <c r="H43" s="308"/>
    </row>
    <row r="44" spans="1:8" ht="15" customHeight="1">
      <c r="B44" s="462" t="s">
        <v>90</v>
      </c>
      <c r="C44" s="467"/>
      <c r="D44" s="467"/>
      <c r="E44" s="467"/>
      <c r="F44" s="309" t="s">
        <v>9</v>
      </c>
      <c r="G44" s="465" t="s">
        <v>11</v>
      </c>
      <c r="H44" s="466"/>
    </row>
    <row r="45" spans="1:8" ht="15" customHeight="1">
      <c r="B45" s="298" t="s">
        <v>99</v>
      </c>
      <c r="C45" s="310">
        <f>+予算書!C50</f>
        <v>0</v>
      </c>
      <c r="D45" s="311" t="s">
        <v>77</v>
      </c>
      <c r="E45" s="312" t="s">
        <v>108</v>
      </c>
      <c r="F45" s="313" t="s">
        <v>57</v>
      </c>
      <c r="G45" s="440">
        <v>1000</v>
      </c>
      <c r="H45" s="441"/>
    </row>
    <row r="46" spans="1:8" ht="15" customHeight="1">
      <c r="B46" s="298" t="s">
        <v>64</v>
      </c>
      <c r="C46" s="314">
        <f>+予算書!D50</f>
        <v>0</v>
      </c>
      <c r="D46" s="315"/>
      <c r="E46" s="316">
        <f>+予算書!F50</f>
        <v>0</v>
      </c>
      <c r="F46" s="313" t="s">
        <v>33</v>
      </c>
      <c r="G46" s="440">
        <f>+予算書!J52</f>
        <v>0</v>
      </c>
      <c r="H46" s="441"/>
    </row>
    <row r="47" spans="1:8" ht="15" customHeight="1">
      <c r="B47" s="298" t="s">
        <v>64</v>
      </c>
      <c r="C47" s="314"/>
      <c r="D47" s="315"/>
      <c r="E47" s="316"/>
      <c r="F47" s="313" t="s">
        <v>33</v>
      </c>
      <c r="G47" s="440">
        <v>0</v>
      </c>
      <c r="H47" s="441"/>
    </row>
    <row r="48" spans="1:8" ht="15" customHeight="1">
      <c r="B48" s="298" t="s">
        <v>63</v>
      </c>
      <c r="C48" s="437"/>
      <c r="D48" s="438"/>
      <c r="E48" s="439"/>
      <c r="F48" s="313" t="s">
        <v>58</v>
      </c>
      <c r="G48" s="440">
        <v>0</v>
      </c>
      <c r="H48" s="441"/>
    </row>
    <row r="49" spans="2:8" ht="15" customHeight="1">
      <c r="B49" s="298" t="s">
        <v>74</v>
      </c>
      <c r="C49" s="437"/>
      <c r="D49" s="438"/>
      <c r="E49" s="439"/>
      <c r="F49" s="313" t="s">
        <v>59</v>
      </c>
      <c r="G49" s="440">
        <v>0</v>
      </c>
      <c r="H49" s="441"/>
    </row>
    <row r="50" spans="2:8" ht="15" customHeight="1">
      <c r="B50" s="298"/>
      <c r="C50" s="437"/>
      <c r="D50" s="438"/>
      <c r="E50" s="439"/>
      <c r="F50" s="313"/>
      <c r="G50" s="440">
        <v>0</v>
      </c>
      <c r="H50" s="441"/>
    </row>
    <row r="51" spans="2:8" ht="15" customHeight="1">
      <c r="B51" s="317"/>
      <c r="C51" s="269"/>
      <c r="D51" s="269"/>
      <c r="E51" s="269"/>
      <c r="F51" s="270" t="s">
        <v>83</v>
      </c>
      <c r="G51" s="427">
        <f>SUM(G45:G50)</f>
        <v>1000</v>
      </c>
      <c r="H51" s="428"/>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9" t="s">
        <v>70</v>
      </c>
      <c r="D57" s="429"/>
      <c r="E57" s="429"/>
      <c r="F57" s="42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9"/>
      <c r="C1" s="450" t="s">
        <v>76</v>
      </c>
      <c r="D1" s="451"/>
      <c r="E1" s="451"/>
      <c r="F1" s="451"/>
      <c r="G1" s="292"/>
      <c r="H1" s="293"/>
    </row>
    <row r="2" spans="1:15" ht="15" customHeight="1">
      <c r="B2" s="446"/>
      <c r="C2" s="451"/>
      <c r="D2" s="451"/>
      <c r="E2" s="451"/>
      <c r="F2" s="451"/>
      <c r="G2" s="300"/>
      <c r="H2" s="301"/>
    </row>
    <row r="3" spans="1:15" ht="14.1" customHeight="1">
      <c r="B3" s="447"/>
      <c r="C3" s="451"/>
      <c r="D3" s="451"/>
      <c r="E3" s="451"/>
      <c r="F3" s="451"/>
      <c r="G3" s="300"/>
      <c r="H3" s="228"/>
    </row>
    <row r="4" spans="1:15" s="2" customFormat="1" ht="16.5">
      <c r="B4" s="302"/>
      <c r="C4" s="302"/>
      <c r="D4" s="302"/>
      <c r="E4" s="295"/>
      <c r="F4" s="294"/>
      <c r="G4" s="294"/>
      <c r="H4" s="293"/>
      <c r="K4" s="1"/>
      <c r="L4" s="1"/>
      <c r="M4" s="1"/>
      <c r="N4" s="1"/>
      <c r="O4" s="1"/>
    </row>
    <row r="5" spans="1:15" s="2" customFormat="1" ht="19.5">
      <c r="B5" s="448" t="s">
        <v>244</v>
      </c>
      <c r="C5" s="449"/>
      <c r="D5" s="449"/>
      <c r="E5" s="449"/>
      <c r="F5" s="449"/>
      <c r="G5" s="303"/>
      <c r="H5" s="293"/>
      <c r="K5" s="1"/>
      <c r="L5" s="1"/>
      <c r="M5" s="1"/>
      <c r="N5" s="1"/>
      <c r="O5" s="1"/>
    </row>
    <row r="6" spans="1:15" s="2" customFormat="1" ht="19.5">
      <c r="B6" s="304"/>
      <c r="C6" s="305"/>
      <c r="D6" s="305"/>
      <c r="E6" s="294"/>
      <c r="F6" s="303"/>
      <c r="G6" s="303"/>
      <c r="H6" s="293"/>
      <c r="K6" s="1"/>
      <c r="L6" s="1"/>
      <c r="M6" s="1"/>
      <c r="N6" s="1"/>
      <c r="O6" s="1"/>
    </row>
    <row r="7" spans="1:15" s="2" customFormat="1" ht="16.5">
      <c r="B7" s="454" t="s">
        <v>61</v>
      </c>
      <c r="C7" s="435" t="str">
        <f>+予算書!B6</f>
        <v>輸血細胞</v>
      </c>
      <c r="D7" s="430" t="s">
        <v>78</v>
      </c>
      <c r="E7" s="431"/>
      <c r="F7" s="432"/>
      <c r="G7" s="442"/>
      <c r="H7" s="306"/>
      <c r="K7" s="1"/>
      <c r="L7" s="1"/>
      <c r="M7" s="1"/>
      <c r="N7" s="1"/>
      <c r="O7" s="1"/>
    </row>
    <row r="8" spans="1:15" s="2" customFormat="1" ht="14.1" customHeight="1">
      <c r="B8" s="455"/>
      <c r="C8" s="436"/>
      <c r="D8" s="433"/>
      <c r="E8" s="433"/>
      <c r="F8" s="434"/>
      <c r="G8" s="443"/>
      <c r="H8" s="307"/>
      <c r="K8" s="1"/>
      <c r="L8" s="1"/>
      <c r="M8" s="1"/>
      <c r="N8" s="1"/>
      <c r="O8" s="1"/>
    </row>
    <row r="9" spans="1:15" s="2" customFormat="1" ht="14.1" customHeight="1">
      <c r="B9" s="452" t="s">
        <v>62</v>
      </c>
      <c r="C9" s="456" t="str">
        <f>+予算書!C11</f>
        <v>平成27年9月12日（土）　14：00 ～ 17：00　</v>
      </c>
      <c r="D9" s="457"/>
      <c r="E9" s="457"/>
      <c r="F9" s="458"/>
      <c r="G9" s="444"/>
      <c r="H9" s="307"/>
      <c r="K9" s="1"/>
      <c r="L9" s="1"/>
      <c r="M9" s="1"/>
      <c r="N9" s="1"/>
      <c r="O9" s="1"/>
    </row>
    <row r="10" spans="1:15" s="2" customFormat="1" ht="14.1" customHeight="1">
      <c r="B10" s="453"/>
      <c r="C10" s="459"/>
      <c r="D10" s="460"/>
      <c r="E10" s="460"/>
      <c r="F10" s="461"/>
      <c r="G10" s="445"/>
      <c r="H10" s="308"/>
      <c r="K10" s="1"/>
      <c r="L10" s="1"/>
      <c r="M10" s="1"/>
      <c r="N10" s="1"/>
    </row>
    <row r="11" spans="1:15" ht="15" customHeight="1">
      <c r="B11" s="462" t="s">
        <v>90</v>
      </c>
      <c r="C11" s="467"/>
      <c r="D11" s="467"/>
      <c r="E11" s="467"/>
      <c r="F11" s="309" t="s">
        <v>9</v>
      </c>
      <c r="G11" s="465" t="s">
        <v>11</v>
      </c>
      <c r="H11" s="466"/>
    </row>
    <row r="12" spans="1:15" ht="15" customHeight="1">
      <c r="B12" s="298" t="s">
        <v>65</v>
      </c>
      <c r="C12" s="310">
        <f>+予算書!C53</f>
        <v>0</v>
      </c>
      <c r="D12" s="311" t="s">
        <v>77</v>
      </c>
      <c r="E12" s="312" t="s">
        <v>73</v>
      </c>
      <c r="F12" s="313" t="s">
        <v>65</v>
      </c>
      <c r="G12" s="440">
        <f>+予算書!K35</f>
        <v>0</v>
      </c>
      <c r="H12" s="441"/>
    </row>
    <row r="13" spans="1:15" ht="15" customHeight="1">
      <c r="B13" s="298" t="s">
        <v>64</v>
      </c>
      <c r="C13" s="314">
        <f>+予算書!D53</f>
        <v>0</v>
      </c>
      <c r="D13" s="315"/>
      <c r="E13" s="316">
        <f>+予算書!F53</f>
        <v>0</v>
      </c>
      <c r="F13" s="313" t="s">
        <v>33</v>
      </c>
      <c r="G13" s="440">
        <f>+予算書!J53</f>
        <v>0</v>
      </c>
      <c r="H13" s="441"/>
    </row>
    <row r="14" spans="1:15" ht="15" customHeight="1">
      <c r="B14" s="298" t="s">
        <v>64</v>
      </c>
      <c r="C14" s="314"/>
      <c r="D14" s="315"/>
      <c r="E14" s="316"/>
      <c r="F14" s="313" t="s">
        <v>33</v>
      </c>
      <c r="G14" s="440">
        <v>0</v>
      </c>
      <c r="H14" s="441"/>
    </row>
    <row r="15" spans="1:15" ht="15" customHeight="1">
      <c r="B15" s="298" t="s">
        <v>225</v>
      </c>
      <c r="C15" s="437"/>
      <c r="D15" s="438"/>
      <c r="E15" s="439"/>
      <c r="F15" s="313" t="s">
        <v>223</v>
      </c>
      <c r="G15" s="440">
        <f>+予算書!K37</f>
        <v>0</v>
      </c>
      <c r="H15" s="441"/>
    </row>
    <row r="16" spans="1:15" ht="15" customHeight="1">
      <c r="B16" s="298" t="s">
        <v>63</v>
      </c>
      <c r="C16" s="437"/>
      <c r="D16" s="438"/>
      <c r="E16" s="439"/>
      <c r="F16" s="313" t="s">
        <v>58</v>
      </c>
      <c r="G16" s="440">
        <v>0</v>
      </c>
      <c r="H16" s="441"/>
    </row>
    <row r="17" spans="2:14" ht="15" customHeight="1">
      <c r="B17" s="298" t="s">
        <v>74</v>
      </c>
      <c r="C17" s="437"/>
      <c r="D17" s="438"/>
      <c r="E17" s="439"/>
      <c r="F17" s="313" t="s">
        <v>59</v>
      </c>
      <c r="G17" s="440">
        <v>0</v>
      </c>
      <c r="H17" s="441"/>
    </row>
    <row r="18" spans="2:14" ht="15" customHeight="1">
      <c r="B18" s="317"/>
      <c r="C18" s="269"/>
      <c r="D18" s="269"/>
      <c r="E18" s="269"/>
      <c r="F18" s="270" t="s">
        <v>83</v>
      </c>
      <c r="G18" s="427">
        <f>SUM(G12:G17)</f>
        <v>0</v>
      </c>
      <c r="H18" s="428"/>
    </row>
    <row r="19" spans="2:14" ht="15.95" customHeight="1">
      <c r="B19" s="318"/>
      <c r="C19" s="271"/>
      <c r="D19" s="271"/>
      <c r="E19" s="272"/>
      <c r="F19" s="272"/>
      <c r="G19" s="272"/>
      <c r="H19" s="319"/>
    </row>
    <row r="20" spans="2:14" ht="24">
      <c r="B20" s="320" t="s">
        <v>66</v>
      </c>
      <c r="C20" s="249"/>
      <c r="D20" s="321" t="s">
        <v>67</v>
      </c>
      <c r="E20" s="249"/>
      <c r="F20" s="249"/>
      <c r="G20" s="249"/>
      <c r="H20" s="322"/>
      <c r="J20" s="51" t="s">
        <v>113</v>
      </c>
      <c r="K20" s="45" t="s">
        <v>112</v>
      </c>
    </row>
    <row r="21" spans="2:14" ht="15.95" customHeight="1">
      <c r="B21" s="323"/>
      <c r="C21" s="249"/>
      <c r="D21" s="249"/>
      <c r="E21" s="249"/>
      <c r="F21" s="249"/>
      <c r="G21" s="249"/>
      <c r="H21" s="322"/>
      <c r="J21" s="45"/>
      <c r="K21" s="45" t="s">
        <v>111</v>
      </c>
    </row>
    <row r="22" spans="2:14" ht="35.25">
      <c r="B22" s="324"/>
      <c r="C22" s="325" t="s">
        <v>69</v>
      </c>
      <c r="D22" s="470">
        <f>+G18</f>
        <v>0</v>
      </c>
      <c r="E22" s="469"/>
      <c r="F22" s="469"/>
      <c r="G22" s="327" t="s">
        <v>68</v>
      </c>
      <c r="H22" s="322"/>
      <c r="K22" s="37" t="s">
        <v>69</v>
      </c>
      <c r="L22" s="472">
        <f>SUM(G12:H15)</f>
        <v>0</v>
      </c>
      <c r="M22" s="473"/>
      <c r="N22" s="38" t="s">
        <v>68</v>
      </c>
    </row>
    <row r="23" spans="2:14">
      <c r="B23" s="323"/>
      <c r="C23" s="249"/>
      <c r="D23" s="249"/>
      <c r="E23" s="249"/>
      <c r="F23" s="249"/>
      <c r="G23" s="249"/>
      <c r="H23" s="322"/>
    </row>
    <row r="24" spans="2:14">
      <c r="B24" s="323"/>
      <c r="C24" s="471" t="s">
        <v>110</v>
      </c>
      <c r="D24" s="471"/>
      <c r="E24" s="471"/>
      <c r="F24" s="471"/>
      <c r="G24" s="249"/>
      <c r="H24" s="322"/>
    </row>
    <row r="25" spans="2:14">
      <c r="B25" s="323"/>
      <c r="C25" s="249"/>
      <c r="D25" s="249"/>
      <c r="E25" s="249"/>
      <c r="F25" s="249"/>
      <c r="G25" s="249"/>
      <c r="H25" s="322"/>
    </row>
    <row r="26" spans="2:14">
      <c r="B26" s="323"/>
      <c r="C26" s="249"/>
      <c r="D26" s="249"/>
      <c r="E26" s="249"/>
      <c r="F26" s="249"/>
      <c r="G26" s="249"/>
      <c r="H26" s="322"/>
    </row>
    <row r="27" spans="2:14" ht="24">
      <c r="B27" s="323"/>
      <c r="C27" s="325" t="s">
        <v>71</v>
      </c>
      <c r="D27" s="326"/>
      <c r="E27" s="326"/>
      <c r="F27" s="327"/>
      <c r="G27" s="249"/>
      <c r="H27" s="328" t="s">
        <v>72</v>
      </c>
    </row>
    <row r="28" spans="2:14">
      <c r="B28" s="329"/>
      <c r="C28" s="330"/>
      <c r="D28" s="330"/>
      <c r="E28" s="330"/>
      <c r="F28" s="330"/>
      <c r="G28" s="330"/>
      <c r="H28" s="331"/>
    </row>
    <row r="33" spans="1:8" ht="15.75" customHeight="1">
      <c r="A33" s="39"/>
      <c r="B33" s="299"/>
      <c r="C33" s="450" t="s">
        <v>76</v>
      </c>
      <c r="D33" s="451"/>
      <c r="E33" s="451"/>
      <c r="F33" s="451"/>
      <c r="G33" s="292"/>
      <c r="H33" s="293"/>
    </row>
    <row r="34" spans="1:8" ht="15" customHeight="1">
      <c r="B34" s="446"/>
      <c r="C34" s="451"/>
      <c r="D34" s="451"/>
      <c r="E34" s="451"/>
      <c r="F34" s="451"/>
      <c r="G34" s="300"/>
      <c r="H34" s="301"/>
    </row>
    <row r="35" spans="1:8" ht="14.1" customHeight="1">
      <c r="B35" s="447"/>
      <c r="C35" s="451"/>
      <c r="D35" s="451"/>
      <c r="E35" s="451"/>
      <c r="F35" s="451"/>
      <c r="G35" s="300"/>
      <c r="H35" s="228"/>
    </row>
    <row r="36" spans="1:8" s="2" customFormat="1" ht="16.5">
      <c r="B36" s="302"/>
      <c r="C36" s="302"/>
      <c r="D36" s="302"/>
      <c r="E36" s="295"/>
      <c r="F36" s="294"/>
      <c r="G36" s="294"/>
      <c r="H36" s="293"/>
    </row>
    <row r="37" spans="1:8" s="2" customFormat="1" ht="19.5">
      <c r="B37" s="448" t="s">
        <v>244</v>
      </c>
      <c r="C37" s="449"/>
      <c r="D37" s="449"/>
      <c r="E37" s="449"/>
      <c r="F37" s="449"/>
      <c r="G37" s="303"/>
      <c r="H37" s="293"/>
    </row>
    <row r="38" spans="1:8" s="2" customFormat="1" ht="19.5">
      <c r="B38" s="304"/>
      <c r="C38" s="305"/>
      <c r="D38" s="305"/>
      <c r="E38" s="294"/>
      <c r="F38" s="303"/>
      <c r="G38" s="303"/>
      <c r="H38" s="293"/>
    </row>
    <row r="39" spans="1:8" s="2" customFormat="1" ht="16.5">
      <c r="B39" s="454" t="s">
        <v>61</v>
      </c>
      <c r="C39" s="435" t="str">
        <f>+予算書!B6</f>
        <v>輸血細胞</v>
      </c>
      <c r="D39" s="430" t="s">
        <v>78</v>
      </c>
      <c r="E39" s="431"/>
      <c r="F39" s="432"/>
      <c r="G39" s="442" t="s">
        <v>60</v>
      </c>
      <c r="H39" s="306"/>
    </row>
    <row r="40" spans="1:8" s="2" customFormat="1" ht="14.1" customHeight="1">
      <c r="B40" s="455"/>
      <c r="C40" s="436"/>
      <c r="D40" s="433"/>
      <c r="E40" s="433"/>
      <c r="F40" s="434"/>
      <c r="G40" s="443"/>
      <c r="H40" s="307"/>
    </row>
    <row r="41" spans="1:8" s="2" customFormat="1" ht="14.1" customHeight="1">
      <c r="B41" s="452" t="s">
        <v>62</v>
      </c>
      <c r="C41" s="456" t="str">
        <f>+C9</f>
        <v>平成27年9月12日（土）　14：00 ～ 17：00　</v>
      </c>
      <c r="D41" s="457"/>
      <c r="E41" s="457"/>
      <c r="F41" s="458"/>
      <c r="G41" s="444"/>
      <c r="H41" s="307"/>
    </row>
    <row r="42" spans="1:8" s="2" customFormat="1" ht="14.1" customHeight="1">
      <c r="B42" s="453"/>
      <c r="C42" s="459"/>
      <c r="D42" s="460"/>
      <c r="E42" s="460"/>
      <c r="F42" s="461"/>
      <c r="G42" s="445"/>
      <c r="H42" s="308"/>
    </row>
    <row r="43" spans="1:8" ht="15" customHeight="1">
      <c r="B43" s="462" t="s">
        <v>90</v>
      </c>
      <c r="C43" s="467"/>
      <c r="D43" s="467"/>
      <c r="E43" s="467"/>
      <c r="F43" s="309" t="s">
        <v>9</v>
      </c>
      <c r="G43" s="465" t="s">
        <v>11</v>
      </c>
      <c r="H43" s="466"/>
    </row>
    <row r="44" spans="1:8" ht="15" customHeight="1">
      <c r="B44" s="298" t="s">
        <v>65</v>
      </c>
      <c r="C44" s="310"/>
      <c r="D44" s="311"/>
      <c r="E44" s="312"/>
      <c r="F44" s="313" t="s">
        <v>57</v>
      </c>
      <c r="G44" s="440">
        <v>0</v>
      </c>
      <c r="H44" s="441"/>
    </row>
    <row r="45" spans="1:8" ht="15" customHeight="1">
      <c r="B45" s="298" t="s">
        <v>64</v>
      </c>
      <c r="C45" s="314"/>
      <c r="D45" s="315"/>
      <c r="E45" s="316"/>
      <c r="F45" s="313" t="s">
        <v>33</v>
      </c>
      <c r="G45" s="440">
        <f>+予算書!J54</f>
        <v>0</v>
      </c>
      <c r="H45" s="441"/>
    </row>
    <row r="46" spans="1:8" ht="15" customHeight="1">
      <c r="B46" s="298" t="s">
        <v>64</v>
      </c>
      <c r="C46" s="314"/>
      <c r="D46" s="315"/>
      <c r="E46" s="316"/>
      <c r="F46" s="313" t="s">
        <v>33</v>
      </c>
      <c r="G46" s="440">
        <v>0</v>
      </c>
      <c r="H46" s="441"/>
    </row>
    <row r="47" spans="1:8" ht="15" customHeight="1">
      <c r="B47" s="298" t="s">
        <v>63</v>
      </c>
      <c r="C47" s="437"/>
      <c r="D47" s="438"/>
      <c r="E47" s="439"/>
      <c r="F47" s="313" t="s">
        <v>58</v>
      </c>
      <c r="G47" s="440">
        <v>0</v>
      </c>
      <c r="H47" s="441"/>
    </row>
    <row r="48" spans="1:8" ht="15" customHeight="1">
      <c r="B48" s="298" t="s">
        <v>74</v>
      </c>
      <c r="C48" s="437"/>
      <c r="D48" s="438"/>
      <c r="E48" s="439"/>
      <c r="F48" s="313" t="s">
        <v>59</v>
      </c>
      <c r="G48" s="440">
        <v>0</v>
      </c>
      <c r="H48" s="441"/>
    </row>
    <row r="49" spans="2:14" ht="15" customHeight="1">
      <c r="B49" s="298"/>
      <c r="C49" s="437"/>
      <c r="D49" s="438"/>
      <c r="E49" s="439"/>
      <c r="F49" s="313"/>
      <c r="G49" s="440">
        <v>0</v>
      </c>
      <c r="H49" s="441"/>
    </row>
    <row r="50" spans="2:14" ht="15" customHeight="1">
      <c r="B50" s="317"/>
      <c r="C50" s="269"/>
      <c r="D50" s="269"/>
      <c r="E50" s="269"/>
      <c r="F50" s="270" t="s">
        <v>83</v>
      </c>
      <c r="G50" s="427">
        <f>SUM(G44:G49)</f>
        <v>0</v>
      </c>
      <c r="H50" s="428"/>
      <c r="J50" s="51"/>
      <c r="K50" s="45"/>
    </row>
    <row r="51" spans="2:14" ht="15.95" customHeight="1">
      <c r="B51" s="318"/>
      <c r="C51" s="271"/>
      <c r="D51" s="271"/>
      <c r="E51" s="272"/>
      <c r="F51" s="272"/>
      <c r="G51" s="272"/>
      <c r="H51" s="319"/>
      <c r="K51" s="45"/>
    </row>
    <row r="52" spans="2:14" ht="24">
      <c r="B52" s="320" t="s">
        <v>66</v>
      </c>
      <c r="C52" s="249"/>
      <c r="D52" s="321" t="s">
        <v>67</v>
      </c>
      <c r="E52" s="249"/>
      <c r="F52" s="249"/>
      <c r="G52" s="249"/>
      <c r="H52" s="322"/>
      <c r="J52" s="51" t="s">
        <v>113</v>
      </c>
      <c r="K52" s="45" t="s">
        <v>114</v>
      </c>
    </row>
    <row r="53" spans="2:14" ht="15.95" customHeight="1">
      <c r="B53" s="323"/>
      <c r="C53" s="249"/>
      <c r="D53" s="249"/>
      <c r="E53" s="249"/>
      <c r="F53" s="249"/>
      <c r="G53" s="249"/>
      <c r="H53" s="322"/>
      <c r="K53" s="45" t="s">
        <v>115</v>
      </c>
    </row>
    <row r="54" spans="2:14" ht="35.25">
      <c r="B54" s="324"/>
      <c r="C54" s="325" t="s">
        <v>69</v>
      </c>
      <c r="D54" s="468">
        <f>+G50</f>
        <v>0</v>
      </c>
      <c r="E54" s="469"/>
      <c r="F54" s="469"/>
      <c r="G54" s="327" t="s">
        <v>68</v>
      </c>
      <c r="H54" s="322"/>
      <c r="K54" s="37" t="s">
        <v>69</v>
      </c>
      <c r="L54" s="472">
        <f>+K12</f>
        <v>0</v>
      </c>
      <c r="M54" s="473"/>
      <c r="N54" s="38" t="s">
        <v>68</v>
      </c>
    </row>
    <row r="55" spans="2:14">
      <c r="B55" s="323"/>
      <c r="C55" s="249"/>
      <c r="D55" s="249"/>
      <c r="E55" s="249"/>
      <c r="F55" s="249"/>
      <c r="G55" s="249"/>
      <c r="H55" s="322"/>
    </row>
    <row r="56" spans="2:14">
      <c r="B56" s="323"/>
      <c r="C56" s="429" t="s">
        <v>70</v>
      </c>
      <c r="D56" s="429"/>
      <c r="E56" s="429"/>
      <c r="F56" s="429"/>
      <c r="G56" s="249"/>
      <c r="H56" s="322"/>
    </row>
    <row r="57" spans="2:14">
      <c r="B57" s="323"/>
      <c r="C57" s="249"/>
      <c r="D57" s="249"/>
      <c r="E57" s="249"/>
      <c r="F57" s="249"/>
      <c r="G57" s="249"/>
      <c r="H57" s="322"/>
    </row>
    <row r="58" spans="2:14">
      <c r="B58" s="323"/>
      <c r="C58" s="249"/>
      <c r="D58" s="249"/>
      <c r="E58" s="249"/>
      <c r="F58" s="249"/>
      <c r="G58" s="249"/>
      <c r="H58" s="322"/>
    </row>
    <row r="59" spans="2:14" ht="24">
      <c r="B59" s="323"/>
      <c r="C59" s="325" t="s">
        <v>71</v>
      </c>
      <c r="D59" s="326"/>
      <c r="E59" s="326"/>
      <c r="F59" s="327"/>
      <c r="G59" s="249"/>
      <c r="H59" s="328" t="s">
        <v>72</v>
      </c>
    </row>
    <row r="60" spans="2:14">
      <c r="B60" s="329"/>
      <c r="C60" s="330"/>
      <c r="D60" s="330"/>
      <c r="E60" s="330"/>
      <c r="F60" s="330"/>
      <c r="G60" s="330"/>
      <c r="H60" s="331"/>
    </row>
  </sheetData>
  <mergeCells count="48">
    <mergeCell ref="L22:M22"/>
    <mergeCell ref="L54:M54"/>
    <mergeCell ref="G50:H50"/>
    <mergeCell ref="G48:H48"/>
    <mergeCell ref="G49:H49"/>
    <mergeCell ref="G39:G42"/>
    <mergeCell ref="G46:H46"/>
    <mergeCell ref="G47:H47"/>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B2:B3"/>
    <mergeCell ref="B5:F5"/>
    <mergeCell ref="C1:F3"/>
    <mergeCell ref="G14:H14"/>
    <mergeCell ref="G7:G10"/>
    <mergeCell ref="B9:B10"/>
    <mergeCell ref="B7:B8"/>
    <mergeCell ref="C9:F10"/>
    <mergeCell ref="B11:E11"/>
    <mergeCell ref="G11:H11"/>
    <mergeCell ref="G12:H12"/>
    <mergeCell ref="G13:H13"/>
    <mergeCell ref="G15:H15"/>
    <mergeCell ref="G16:H16"/>
    <mergeCell ref="G17:H17"/>
    <mergeCell ref="G18:H18"/>
    <mergeCell ref="C16:E16"/>
    <mergeCell ref="C17:E17"/>
    <mergeCell ref="C33:F35"/>
    <mergeCell ref="G43:H43"/>
    <mergeCell ref="G44:H44"/>
    <mergeCell ref="G45:H45"/>
    <mergeCell ref="B41:B42"/>
    <mergeCell ref="B39:B40"/>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Q64"/>
  <sheetViews>
    <sheetView showGridLines="0" zoomScaleNormal="100" workbookViewId="0">
      <selection activeCell="A3" sqref="A3"/>
    </sheetView>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6" t="s">
        <v>20</v>
      </c>
      <c r="J1" s="357"/>
      <c r="K1" s="204" t="s">
        <v>32</v>
      </c>
    </row>
    <row r="2" spans="1:11" ht="63.75" customHeight="1">
      <c r="G2" s="36"/>
      <c r="H2" s="36"/>
      <c r="I2" s="358"/>
      <c r="J2" s="359"/>
      <c r="K2" s="22"/>
    </row>
    <row r="3" spans="1:11" ht="15" customHeight="1">
      <c r="B3" s="13"/>
      <c r="C3" s="15"/>
      <c r="D3" s="15"/>
      <c r="E3" s="15"/>
      <c r="F3" s="15"/>
      <c r="G3" s="23"/>
      <c r="H3" s="23"/>
      <c r="I3" s="360"/>
      <c r="J3" s="361"/>
      <c r="K3" s="332"/>
    </row>
    <row r="4" spans="1:11" ht="15" customHeight="1">
      <c r="B4" s="13"/>
      <c r="C4" s="15"/>
      <c r="D4" s="15"/>
      <c r="E4" s="15"/>
      <c r="F4" s="15"/>
      <c r="G4" s="23"/>
      <c r="H4" s="23"/>
      <c r="I4" s="23"/>
      <c r="J4" s="23"/>
      <c r="K4" s="23"/>
    </row>
    <row r="5" spans="1:11" ht="15.75" customHeight="1">
      <c r="B5" s="365"/>
      <c r="C5" s="366"/>
      <c r="D5" s="146"/>
      <c r="E5" s="146"/>
      <c r="F5" s="146"/>
      <c r="G5" s="147"/>
      <c r="H5" s="147"/>
      <c r="I5" s="147"/>
      <c r="J5" s="148" t="s">
        <v>258</v>
      </c>
      <c r="K5" s="149" t="s">
        <v>265</v>
      </c>
    </row>
    <row r="6" spans="1:11" ht="15" customHeight="1">
      <c r="B6" s="373" t="s">
        <v>266</v>
      </c>
      <c r="C6" s="374"/>
      <c r="D6" s="371" t="s">
        <v>227</v>
      </c>
      <c r="E6" s="372"/>
      <c r="F6" s="372"/>
      <c r="G6" s="372"/>
      <c r="H6" s="372"/>
      <c r="I6" s="150"/>
      <c r="J6" s="148" t="s">
        <v>5</v>
      </c>
      <c r="K6" s="151">
        <v>42202</v>
      </c>
    </row>
    <row r="7" spans="1:11" ht="14.1" customHeight="1">
      <c r="B7" s="375"/>
      <c r="C7" s="374"/>
      <c r="D7" s="372"/>
      <c r="E7" s="372"/>
      <c r="F7" s="372"/>
      <c r="G7" s="372"/>
      <c r="H7" s="372"/>
      <c r="I7" s="152"/>
      <c r="J7" s="367" t="s">
        <v>226</v>
      </c>
      <c r="K7" s="368"/>
    </row>
    <row r="8" spans="1:11" ht="14.1" customHeight="1">
      <c r="B8" s="14"/>
      <c r="C8" s="14"/>
      <c r="D8" s="152"/>
      <c r="E8" s="152"/>
      <c r="F8" s="152"/>
      <c r="G8" s="152"/>
      <c r="H8" s="152"/>
      <c r="I8" s="153"/>
      <c r="J8" s="154" t="s">
        <v>3</v>
      </c>
      <c r="K8" s="149" t="s">
        <v>251</v>
      </c>
    </row>
    <row r="9" spans="1:11" s="2" customFormat="1" ht="14.1" customHeight="1">
      <c r="B9" s="14"/>
      <c r="C9" s="14"/>
      <c r="D9" s="155"/>
      <c r="E9" s="155"/>
      <c r="F9" s="155"/>
      <c r="G9" s="154"/>
      <c r="H9" s="154"/>
      <c r="I9" s="154"/>
      <c r="J9" s="154" t="s">
        <v>4</v>
      </c>
      <c r="K9" s="149" t="s">
        <v>252</v>
      </c>
    </row>
    <row r="10" spans="1:11" s="2" customFormat="1" ht="14.1" customHeight="1">
      <c r="B10" s="9"/>
      <c r="C10" s="9"/>
      <c r="D10" s="156"/>
      <c r="E10" s="156"/>
      <c r="F10" s="156"/>
      <c r="G10" s="369" t="s">
        <v>267</v>
      </c>
      <c r="H10" s="369"/>
      <c r="I10" s="369"/>
      <c r="J10" s="370"/>
      <c r="K10" s="149" t="s">
        <v>273</v>
      </c>
    </row>
    <row r="11" spans="1:11" s="2" customFormat="1" ht="14.1" customHeight="1">
      <c r="B11" s="149" t="s">
        <v>6</v>
      </c>
      <c r="C11" s="342" t="s">
        <v>268</v>
      </c>
      <c r="D11" s="342"/>
      <c r="E11" s="342"/>
      <c r="F11" s="342"/>
      <c r="G11" s="343"/>
      <c r="H11" s="343"/>
      <c r="I11" s="343"/>
      <c r="J11" s="343"/>
      <c r="K11" s="343"/>
    </row>
    <row r="12" spans="1:11" s="2" customFormat="1" ht="14.1" customHeight="1">
      <c r="B12" s="149" t="s">
        <v>7</v>
      </c>
      <c r="C12" s="342" t="s">
        <v>269</v>
      </c>
      <c r="D12" s="342"/>
      <c r="E12" s="342"/>
      <c r="F12" s="342"/>
      <c r="G12" s="343"/>
      <c r="H12" s="343"/>
      <c r="I12" s="343"/>
      <c r="J12" s="343"/>
      <c r="K12" s="343"/>
    </row>
    <row r="13" spans="1:11" s="2" customFormat="1" ht="14.1" customHeight="1">
      <c r="B13" s="149" t="s">
        <v>8</v>
      </c>
      <c r="C13" s="342" t="s">
        <v>270</v>
      </c>
      <c r="D13" s="342"/>
      <c r="E13" s="342"/>
      <c r="F13" s="342"/>
      <c r="G13" s="343"/>
      <c r="H13" s="343"/>
      <c r="I13" s="343"/>
      <c r="J13" s="343"/>
      <c r="K13" s="343"/>
    </row>
    <row r="14" spans="1:11" s="2" customFormat="1" ht="14.1" customHeight="1">
      <c r="B14" s="157"/>
      <c r="C14" s="342" t="s">
        <v>271</v>
      </c>
      <c r="D14" s="342"/>
      <c r="E14" s="342"/>
      <c r="F14" s="342"/>
      <c r="G14" s="343"/>
      <c r="H14" s="343"/>
      <c r="I14" s="343"/>
      <c r="J14" s="343"/>
      <c r="K14" s="343"/>
    </row>
    <row r="15" spans="1:11" s="2" customFormat="1" ht="14.1" customHeight="1">
      <c r="B15" s="157"/>
      <c r="C15" s="342" t="s">
        <v>272</v>
      </c>
      <c r="D15" s="342"/>
      <c r="E15" s="342"/>
      <c r="F15" s="342"/>
      <c r="G15" s="343"/>
      <c r="H15" s="343"/>
      <c r="I15" s="343"/>
      <c r="J15" s="343"/>
      <c r="K15" s="343"/>
    </row>
    <row r="16" spans="1:11" s="2" customFormat="1" ht="14.1" customHeight="1">
      <c r="B16" s="157"/>
      <c r="C16" s="342" t="s">
        <v>263</v>
      </c>
      <c r="D16" s="342"/>
      <c r="E16" s="342"/>
      <c r="F16" s="342"/>
      <c r="G16" s="343"/>
      <c r="H16" s="343"/>
      <c r="I16" s="343"/>
      <c r="J16" s="343"/>
      <c r="K16" s="343"/>
    </row>
    <row r="17" spans="2:11" s="2" customFormat="1" ht="14.1" customHeight="1">
      <c r="B17" s="10"/>
      <c r="C17" s="363" t="s">
        <v>253</v>
      </c>
      <c r="D17" s="363"/>
      <c r="E17" s="363"/>
      <c r="F17" s="363"/>
      <c r="G17" s="364"/>
      <c r="H17" s="364"/>
      <c r="I17" s="364"/>
      <c r="J17" s="364"/>
      <c r="K17" s="364"/>
    </row>
    <row r="18" spans="2:11" s="2" customFormat="1" ht="14.1" customHeight="1">
      <c r="B18" s="181" t="s">
        <v>14</v>
      </c>
      <c r="C18" s="16"/>
      <c r="D18" s="16"/>
      <c r="E18" s="16"/>
      <c r="F18" s="16"/>
      <c r="G18" s="16"/>
      <c r="H18" s="16"/>
      <c r="I18" s="16"/>
      <c r="J18" s="16"/>
      <c r="K18" s="16"/>
    </row>
    <row r="19" spans="2:11" ht="15" customHeight="1">
      <c r="B19" s="158" t="s">
        <v>9</v>
      </c>
      <c r="C19" s="348" t="s">
        <v>10</v>
      </c>
      <c r="D19" s="348"/>
      <c r="E19" s="348"/>
      <c r="F19" s="348"/>
      <c r="G19" s="348"/>
      <c r="H19" s="348"/>
      <c r="I19" s="348"/>
      <c r="J19" s="349"/>
      <c r="K19" s="159" t="s">
        <v>11</v>
      </c>
    </row>
    <row r="20" spans="2:11" ht="15" customHeight="1">
      <c r="B20" s="160" t="s">
        <v>16</v>
      </c>
      <c r="C20" s="344" t="s">
        <v>19</v>
      </c>
      <c r="D20" s="345"/>
      <c r="E20" s="345"/>
      <c r="F20" s="345"/>
      <c r="G20" s="346"/>
      <c r="H20" s="346"/>
      <c r="I20" s="346"/>
      <c r="J20" s="347"/>
      <c r="K20" s="161">
        <v>0</v>
      </c>
    </row>
    <row r="21" spans="2:11" ht="15" customHeight="1">
      <c r="B21" s="162" t="s">
        <v>17</v>
      </c>
      <c r="C21" s="350" t="s">
        <v>18</v>
      </c>
      <c r="D21" s="351"/>
      <c r="E21" s="351"/>
      <c r="F21" s="351"/>
      <c r="G21" s="352"/>
      <c r="H21" s="352"/>
      <c r="I21" s="352"/>
      <c r="J21" s="353"/>
      <c r="K21" s="161">
        <v>0</v>
      </c>
    </row>
    <row r="22" spans="2:11" ht="15" customHeight="1">
      <c r="B22" s="160"/>
      <c r="C22" s="344"/>
      <c r="D22" s="345"/>
      <c r="E22" s="345"/>
      <c r="F22" s="345"/>
      <c r="G22" s="346"/>
      <c r="H22" s="346"/>
      <c r="I22" s="346"/>
      <c r="J22" s="347"/>
      <c r="K22" s="161"/>
    </row>
    <row r="23" spans="2:11" ht="15" customHeight="1">
      <c r="B23" s="162" t="s">
        <v>92</v>
      </c>
      <c r="C23" s="163" t="s">
        <v>87</v>
      </c>
      <c r="D23" s="164">
        <v>0</v>
      </c>
      <c r="E23" s="165" t="s">
        <v>68</v>
      </c>
      <c r="F23" s="166" t="s">
        <v>88</v>
      </c>
      <c r="G23" s="167">
        <v>20</v>
      </c>
      <c r="H23" s="352" t="s">
        <v>89</v>
      </c>
      <c r="I23" s="377"/>
      <c r="J23" s="168"/>
      <c r="K23" s="169">
        <f>+D23*G23</f>
        <v>0</v>
      </c>
    </row>
    <row r="24" spans="2:11" ht="15" customHeight="1">
      <c r="B24" s="160" t="s">
        <v>95</v>
      </c>
      <c r="C24" s="170" t="s">
        <v>87</v>
      </c>
      <c r="D24" s="171">
        <v>0</v>
      </c>
      <c r="E24" s="172" t="s">
        <v>68</v>
      </c>
      <c r="F24" s="173" t="s">
        <v>88</v>
      </c>
      <c r="G24" s="174">
        <v>0</v>
      </c>
      <c r="H24" s="346" t="s">
        <v>89</v>
      </c>
      <c r="I24" s="346"/>
      <c r="J24" s="175"/>
      <c r="K24" s="169">
        <f>+D24*G24</f>
        <v>0</v>
      </c>
    </row>
    <row r="25" spans="2:11" ht="15" customHeight="1">
      <c r="B25" s="162" t="s">
        <v>93</v>
      </c>
      <c r="C25" s="163" t="s">
        <v>87</v>
      </c>
      <c r="D25" s="164">
        <v>300</v>
      </c>
      <c r="E25" s="165" t="s">
        <v>68</v>
      </c>
      <c r="F25" s="166" t="s">
        <v>88</v>
      </c>
      <c r="G25" s="167">
        <v>0</v>
      </c>
      <c r="H25" s="352" t="s">
        <v>89</v>
      </c>
      <c r="I25" s="378"/>
      <c r="J25" s="168"/>
      <c r="K25" s="169">
        <f>+D25*G25</f>
        <v>0</v>
      </c>
    </row>
    <row r="26" spans="2:11" ht="15" customHeight="1">
      <c r="B26" s="160" t="s">
        <v>31</v>
      </c>
      <c r="C26" s="170" t="s">
        <v>87</v>
      </c>
      <c r="D26" s="171">
        <v>2000</v>
      </c>
      <c r="E26" s="172" t="s">
        <v>68</v>
      </c>
      <c r="F26" s="173" t="s">
        <v>88</v>
      </c>
      <c r="G26" s="174">
        <v>0</v>
      </c>
      <c r="H26" s="346" t="s">
        <v>89</v>
      </c>
      <c r="I26" s="379"/>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48" t="s">
        <v>10</v>
      </c>
      <c r="D30" s="348"/>
      <c r="E30" s="348"/>
      <c r="F30" s="348"/>
      <c r="G30" s="348"/>
      <c r="H30" s="348"/>
      <c r="I30" s="348"/>
      <c r="J30" s="349"/>
      <c r="K30" s="159" t="s">
        <v>11</v>
      </c>
    </row>
    <row r="31" spans="2:11" ht="15" customHeight="1">
      <c r="B31" s="160" t="s">
        <v>12</v>
      </c>
      <c r="C31" s="344"/>
      <c r="D31" s="345"/>
      <c r="E31" s="345"/>
      <c r="F31" s="345"/>
      <c r="G31" s="346"/>
      <c r="H31" s="346"/>
      <c r="I31" s="346"/>
      <c r="J31" s="347"/>
      <c r="K31" s="161"/>
    </row>
    <row r="32" spans="2:11" ht="15" customHeight="1">
      <c r="B32" s="162" t="s">
        <v>13</v>
      </c>
      <c r="C32" s="350"/>
      <c r="D32" s="351"/>
      <c r="E32" s="351"/>
      <c r="F32" s="351"/>
      <c r="G32" s="352"/>
      <c r="H32" s="352"/>
      <c r="I32" s="352"/>
      <c r="J32" s="353"/>
      <c r="K32" s="161"/>
    </row>
    <row r="33" spans="2:17" ht="15" customHeight="1">
      <c r="B33" s="160" t="s">
        <v>99</v>
      </c>
      <c r="C33" s="344" t="s">
        <v>235</v>
      </c>
      <c r="D33" s="345"/>
      <c r="E33" s="345"/>
      <c r="F33" s="345"/>
      <c r="G33" s="346"/>
      <c r="H33" s="346"/>
      <c r="I33" s="346"/>
      <c r="J33" s="376"/>
      <c r="K33" s="161">
        <v>0</v>
      </c>
      <c r="L33" s="35" t="s">
        <v>148</v>
      </c>
      <c r="M33" s="45" t="s">
        <v>146</v>
      </c>
    </row>
    <row r="34" spans="2:17" ht="15" customHeight="1">
      <c r="B34" s="162" t="s">
        <v>100</v>
      </c>
      <c r="C34" s="350" t="s">
        <v>236</v>
      </c>
      <c r="D34" s="351"/>
      <c r="E34" s="351"/>
      <c r="F34" s="351"/>
      <c r="G34" s="352"/>
      <c r="H34" s="352"/>
      <c r="I34" s="352"/>
      <c r="J34" s="353"/>
      <c r="K34" s="182">
        <f>SUM(J45:J50)</f>
        <v>0</v>
      </c>
      <c r="L34" s="35" t="s">
        <v>147</v>
      </c>
      <c r="M34" s="45" t="s">
        <v>101</v>
      </c>
    </row>
    <row r="35" spans="2:17" ht="15" customHeight="1">
      <c r="B35" s="160" t="s">
        <v>97</v>
      </c>
      <c r="C35" s="344" t="s">
        <v>254</v>
      </c>
      <c r="D35" s="345"/>
      <c r="E35" s="345"/>
      <c r="F35" s="345"/>
      <c r="G35" s="346"/>
      <c r="H35" s="346"/>
      <c r="I35" s="346"/>
      <c r="J35" s="376"/>
      <c r="K35" s="183">
        <v>0</v>
      </c>
      <c r="L35" s="35" t="s">
        <v>148</v>
      </c>
      <c r="M35" s="45" t="s">
        <v>217</v>
      </c>
    </row>
    <row r="36" spans="2:17" ht="15" customHeight="1">
      <c r="B36" s="162" t="s">
        <v>98</v>
      </c>
      <c r="C36" s="350" t="s">
        <v>255</v>
      </c>
      <c r="D36" s="351"/>
      <c r="E36" s="351"/>
      <c r="F36" s="351"/>
      <c r="G36" s="352"/>
      <c r="H36" s="352"/>
      <c r="I36" s="352"/>
      <c r="J36" s="353"/>
      <c r="K36" s="184">
        <f>+J53+J54</f>
        <v>0</v>
      </c>
      <c r="L36" s="35" t="s">
        <v>147</v>
      </c>
      <c r="M36" s="45" t="s">
        <v>218</v>
      </c>
    </row>
    <row r="37" spans="2:17" ht="15" customHeight="1">
      <c r="B37" s="160" t="s">
        <v>219</v>
      </c>
      <c r="C37" s="344"/>
      <c r="D37" s="345"/>
      <c r="E37" s="345"/>
      <c r="F37" s="345"/>
      <c r="G37" s="345"/>
      <c r="H37" s="345"/>
      <c r="I37" s="345"/>
      <c r="J37" s="380"/>
      <c r="K37" s="161">
        <v>0</v>
      </c>
    </row>
    <row r="38" spans="2:17" ht="15" customHeight="1">
      <c r="B38" s="162" t="s">
        <v>241</v>
      </c>
      <c r="C38" s="350" t="s">
        <v>256</v>
      </c>
      <c r="D38" s="351"/>
      <c r="E38" s="351"/>
      <c r="F38" s="351"/>
      <c r="G38" s="351"/>
      <c r="H38" s="351"/>
      <c r="I38" s="351"/>
      <c r="J38" s="362"/>
      <c r="K38" s="161">
        <v>1000</v>
      </c>
      <c r="N38" s="70"/>
      <c r="O38" s="70"/>
      <c r="P38" s="71"/>
      <c r="Q38" s="72"/>
    </row>
    <row r="39" spans="2:17" ht="15" customHeight="1">
      <c r="B39" s="160" t="s">
        <v>242</v>
      </c>
      <c r="C39" s="344" t="s">
        <v>257</v>
      </c>
      <c r="D39" s="345"/>
      <c r="E39" s="345"/>
      <c r="F39" s="345"/>
      <c r="G39" s="345"/>
      <c r="H39" s="345"/>
      <c r="I39" s="345"/>
      <c r="J39" s="380"/>
      <c r="K39" s="182">
        <f>+J51+J52</f>
        <v>10000</v>
      </c>
      <c r="N39" s="70"/>
      <c r="O39" s="70"/>
      <c r="P39" s="71"/>
      <c r="Q39" s="72"/>
    </row>
    <row r="40" spans="2:17" ht="15" customHeight="1">
      <c r="B40" s="162" t="s">
        <v>173</v>
      </c>
      <c r="C40" s="350"/>
      <c r="D40" s="351"/>
      <c r="E40" s="351"/>
      <c r="F40" s="351"/>
      <c r="G40" s="352"/>
      <c r="H40" s="352"/>
      <c r="I40" s="352"/>
      <c r="J40" s="353"/>
      <c r="K40" s="161"/>
      <c r="M40" s="75" t="s">
        <v>170</v>
      </c>
      <c r="N40" s="133"/>
      <c r="O40" s="36"/>
      <c r="P40" s="71"/>
      <c r="Q40" s="72"/>
    </row>
    <row r="41" spans="2:17" ht="15" customHeight="1">
      <c r="B41" s="160" t="s">
        <v>172</v>
      </c>
      <c r="C41" s="344"/>
      <c r="D41" s="345"/>
      <c r="E41" s="345"/>
      <c r="F41" s="345"/>
      <c r="G41" s="346"/>
      <c r="H41" s="346"/>
      <c r="I41" s="346"/>
      <c r="J41" s="347"/>
      <c r="K41" s="161"/>
      <c r="M41" s="74" t="s">
        <v>216</v>
      </c>
      <c r="N41" s="72"/>
      <c r="P41" s="71"/>
      <c r="Q41" s="72"/>
    </row>
    <row r="42" spans="2:17" ht="15" customHeight="1">
      <c r="B42" s="162" t="s">
        <v>171</v>
      </c>
      <c r="C42" s="350"/>
      <c r="D42" s="351"/>
      <c r="E42" s="351"/>
      <c r="F42" s="351"/>
      <c r="G42" s="351"/>
      <c r="H42" s="351"/>
      <c r="I42" s="351"/>
      <c r="J42" s="362"/>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50"/>
      <c r="D44" s="351"/>
      <c r="E44" s="351"/>
      <c r="F44" s="351"/>
      <c r="G44" s="352"/>
      <c r="H44" s="352"/>
      <c r="I44" s="352"/>
      <c r="J44" s="347"/>
      <c r="K44" s="161" t="str">
        <f>IF(SUM(B44)&gt;0,SUM(B44*J44),"")</f>
        <v/>
      </c>
      <c r="M44" s="71"/>
      <c r="N44" s="72"/>
      <c r="P44" s="71"/>
      <c r="Q44" s="72"/>
    </row>
    <row r="45" spans="2:17" ht="15" customHeight="1">
      <c r="B45" s="188" t="s">
        <v>140</v>
      </c>
      <c r="C45" s="189"/>
      <c r="D45" s="189"/>
      <c r="E45" s="190" t="s">
        <v>86</v>
      </c>
      <c r="F45" s="190"/>
      <c r="G45" s="191" t="s">
        <v>84</v>
      </c>
      <c r="H45" s="191"/>
      <c r="I45" s="191" t="s">
        <v>85</v>
      </c>
      <c r="J45" s="192"/>
      <c r="K45" s="161"/>
      <c r="M45" s="71"/>
      <c r="N45" s="72"/>
      <c r="P45" s="71"/>
      <c r="Q45" s="72"/>
    </row>
    <row r="46" spans="2:17" ht="15" customHeight="1">
      <c r="B46" s="193" t="s">
        <v>141</v>
      </c>
      <c r="C46" s="194"/>
      <c r="D46" s="194"/>
      <c r="E46" s="195" t="s">
        <v>86</v>
      </c>
      <c r="F46" s="195"/>
      <c r="G46" s="196" t="s">
        <v>84</v>
      </c>
      <c r="H46" s="196"/>
      <c r="I46" s="196" t="s">
        <v>85</v>
      </c>
      <c r="J46" s="192"/>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238</v>
      </c>
      <c r="C51" s="189" t="s">
        <v>274</v>
      </c>
      <c r="D51" s="189" t="s">
        <v>42</v>
      </c>
      <c r="E51" s="190" t="s">
        <v>220</v>
      </c>
      <c r="F51" s="190" t="s">
        <v>46</v>
      </c>
      <c r="G51" s="191" t="s">
        <v>84</v>
      </c>
      <c r="H51" s="191">
        <v>130</v>
      </c>
      <c r="I51" s="191" t="s">
        <v>221</v>
      </c>
      <c r="J51" s="192">
        <v>10000</v>
      </c>
      <c r="K51" s="161"/>
      <c r="M51" s="48" t="s">
        <v>106</v>
      </c>
      <c r="N51" s="48" t="s">
        <v>102</v>
      </c>
      <c r="O51" s="48" t="s">
        <v>109</v>
      </c>
      <c r="P51" s="48" t="s">
        <v>104</v>
      </c>
      <c r="Q51" s="48" t="s">
        <v>103</v>
      </c>
    </row>
    <row r="52" spans="2:17" ht="15" customHeight="1">
      <c r="B52" s="197" t="s">
        <v>240</v>
      </c>
      <c r="C52" s="189"/>
      <c r="D52" s="189"/>
      <c r="E52" s="190" t="s">
        <v>220</v>
      </c>
      <c r="F52" s="190"/>
      <c r="G52" s="191" t="s">
        <v>84</v>
      </c>
      <c r="H52" s="191"/>
      <c r="I52" s="191" t="s">
        <v>221</v>
      </c>
      <c r="J52" s="192"/>
      <c r="K52" s="161"/>
      <c r="M52" s="142"/>
      <c r="N52" s="48"/>
      <c r="O52" s="48"/>
      <c r="P52" s="48"/>
      <c r="Q52" s="48"/>
    </row>
    <row r="53" spans="2:17" ht="15" customHeight="1">
      <c r="B53" s="193" t="s">
        <v>138</v>
      </c>
      <c r="C53" s="194"/>
      <c r="D53" s="194"/>
      <c r="E53" s="195" t="s">
        <v>222</v>
      </c>
      <c r="F53" s="195"/>
      <c r="G53" s="196" t="s">
        <v>84</v>
      </c>
      <c r="H53" s="196"/>
      <c r="I53" s="196" t="s">
        <v>221</v>
      </c>
      <c r="J53" s="198"/>
      <c r="K53" s="161"/>
      <c r="M53" s="47"/>
      <c r="N53" s="49">
        <v>1000</v>
      </c>
      <c r="O53" s="49">
        <v>0</v>
      </c>
      <c r="P53" s="49">
        <f>+N53</f>
        <v>1000</v>
      </c>
      <c r="Q53" s="49">
        <f>+N53-O53</f>
        <v>1000</v>
      </c>
    </row>
    <row r="54" spans="2:17" ht="15" customHeight="1">
      <c r="B54" s="197" t="s">
        <v>239</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11000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11000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4" t="s">
        <v>259</v>
      </c>
      <c r="C59" s="355"/>
      <c r="D59" s="355"/>
      <c r="E59" s="355"/>
      <c r="F59" s="355"/>
      <c r="G59" s="355"/>
      <c r="H59" s="355"/>
      <c r="I59" s="355"/>
      <c r="J59" s="355"/>
      <c r="K59" s="355"/>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15:K15"/>
    <mergeCell ref="C16:K16"/>
    <mergeCell ref="C31:J31"/>
    <mergeCell ref="C19:J19"/>
    <mergeCell ref="C20:J20"/>
    <mergeCell ref="C21:J21"/>
    <mergeCell ref="C22:J22"/>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Q64"/>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6" t="s">
        <v>20</v>
      </c>
      <c r="J1" s="357"/>
      <c r="K1" s="204" t="s">
        <v>32</v>
      </c>
    </row>
    <row r="2" spans="1:11" ht="63.75" customHeight="1">
      <c r="G2" s="36"/>
      <c r="H2" s="36"/>
      <c r="I2" s="358"/>
      <c r="J2" s="359"/>
      <c r="K2" s="22"/>
    </row>
    <row r="3" spans="1:11" ht="15" customHeight="1">
      <c r="B3" s="13"/>
      <c r="C3" s="15"/>
      <c r="D3" s="15"/>
      <c r="E3" s="15"/>
      <c r="F3" s="15"/>
      <c r="G3" s="23"/>
      <c r="H3" s="23"/>
      <c r="I3" s="360"/>
      <c r="J3" s="361"/>
      <c r="K3" s="333"/>
    </row>
    <row r="4" spans="1:11" ht="15" customHeight="1">
      <c r="B4" s="13"/>
      <c r="C4" s="15"/>
      <c r="D4" s="15"/>
      <c r="E4" s="15"/>
      <c r="F4" s="15"/>
      <c r="G4" s="23"/>
      <c r="H4" s="23"/>
      <c r="I4" s="23"/>
      <c r="J4" s="23"/>
      <c r="K4" s="23"/>
    </row>
    <row r="5" spans="1:11" ht="15.75" customHeight="1">
      <c r="B5" s="365"/>
      <c r="C5" s="366"/>
      <c r="D5" s="146"/>
      <c r="E5" s="146"/>
      <c r="F5" s="146"/>
      <c r="G5" s="147"/>
      <c r="H5" s="147"/>
      <c r="I5" s="147"/>
      <c r="J5" s="148" t="str">
        <f>+予算書!J5</f>
        <v>平成27年度</v>
      </c>
      <c r="K5" s="214" t="str">
        <f>+予算書!K5</f>
        <v>学術部発1５号</v>
      </c>
    </row>
    <row r="6" spans="1:11" ht="15" customHeight="1">
      <c r="B6" s="373" t="str">
        <f>+予算書!B6</f>
        <v>輸血細胞</v>
      </c>
      <c r="C6" s="374"/>
      <c r="D6" s="371" t="s">
        <v>262</v>
      </c>
      <c r="E6" s="372"/>
      <c r="F6" s="372"/>
      <c r="G6" s="372"/>
      <c r="H6" s="372"/>
      <c r="I6" s="150"/>
      <c r="J6" s="148" t="s">
        <v>5</v>
      </c>
      <c r="K6" s="151">
        <v>42264</v>
      </c>
    </row>
    <row r="7" spans="1:11" ht="14.1" customHeight="1">
      <c r="B7" s="375"/>
      <c r="C7" s="374"/>
      <c r="D7" s="372"/>
      <c r="E7" s="372"/>
      <c r="F7" s="372"/>
      <c r="G7" s="372"/>
      <c r="H7" s="372"/>
      <c r="I7" s="206"/>
      <c r="J7" s="367" t="s">
        <v>226</v>
      </c>
      <c r="K7" s="368"/>
    </row>
    <row r="8" spans="1:11" ht="14.1" customHeight="1">
      <c r="B8" s="205"/>
      <c r="C8" s="205"/>
      <c r="D8" s="206"/>
      <c r="E8" s="206"/>
      <c r="F8" s="206"/>
      <c r="G8" s="206"/>
      <c r="H8" s="206"/>
      <c r="I8" s="153"/>
      <c r="J8" s="216" t="s">
        <v>3</v>
      </c>
      <c r="K8" s="214" t="s">
        <v>251</v>
      </c>
    </row>
    <row r="9" spans="1:11" s="2" customFormat="1" ht="14.1" customHeight="1">
      <c r="B9" s="205"/>
      <c r="C9" s="205"/>
      <c r="D9" s="155"/>
      <c r="E9" s="155"/>
      <c r="F9" s="155"/>
      <c r="G9" s="216"/>
      <c r="H9" s="216"/>
      <c r="I9" s="216"/>
      <c r="J9" s="216" t="s">
        <v>4</v>
      </c>
      <c r="K9" s="214" t="s">
        <v>252</v>
      </c>
    </row>
    <row r="10" spans="1:11" s="2" customFormat="1" ht="14.1" customHeight="1">
      <c r="B10" s="9"/>
      <c r="C10" s="9"/>
      <c r="D10" s="156"/>
      <c r="E10" s="156"/>
      <c r="F10" s="156"/>
      <c r="G10" s="369" t="str">
        <f>+予算書!G10</f>
        <v>輸血細胞治療部門長</v>
      </c>
      <c r="H10" s="369"/>
      <c r="I10" s="369"/>
      <c r="J10" s="370"/>
      <c r="K10" s="214" t="str">
        <f>+予算書!K10</f>
        <v>八木　良仁</v>
      </c>
    </row>
    <row r="11" spans="1:11" s="2" customFormat="1" ht="14.1" customHeight="1">
      <c r="B11" s="214" t="s">
        <v>6</v>
      </c>
      <c r="C11" s="342" t="str">
        <f>+予算書!C11</f>
        <v>平成27年9月12日（土）　14：00 ～ 17：00　</v>
      </c>
      <c r="D11" s="342"/>
      <c r="E11" s="342"/>
      <c r="F11" s="342"/>
      <c r="G11" s="343"/>
      <c r="H11" s="343"/>
      <c r="I11" s="343"/>
      <c r="J11" s="343"/>
      <c r="K11" s="343"/>
    </row>
    <row r="12" spans="1:11" s="2" customFormat="1" ht="14.1" customHeight="1">
      <c r="B12" s="214" t="s">
        <v>7</v>
      </c>
      <c r="C12" s="342" t="str">
        <f>+予算書!C12</f>
        <v>ＪＡ久美愛厚生病院　くみあいホール</v>
      </c>
      <c r="D12" s="342"/>
      <c r="E12" s="342"/>
      <c r="F12" s="342"/>
      <c r="G12" s="343"/>
      <c r="H12" s="343"/>
      <c r="I12" s="343"/>
      <c r="J12" s="343"/>
      <c r="K12" s="343"/>
    </row>
    <row r="13" spans="1:11" s="2" customFormat="1" ht="14.1" customHeight="1">
      <c r="B13" s="214" t="s">
        <v>8</v>
      </c>
      <c r="C13" s="342" t="str">
        <f>+予算書!C13</f>
        <v>『新しい赤血球型検査(赤血球系検査）ガイドラインについて』</v>
      </c>
      <c r="D13" s="342"/>
      <c r="E13" s="342"/>
      <c r="F13" s="342"/>
      <c r="G13" s="343"/>
      <c r="H13" s="343"/>
      <c r="I13" s="343"/>
      <c r="J13" s="343"/>
      <c r="K13" s="343"/>
    </row>
    <row r="14" spans="1:11" s="2" customFormat="1" ht="14.1" customHeight="1">
      <c r="B14" s="157"/>
      <c r="C14" s="342" t="str">
        <f>+予算書!C14</f>
        <v>講師：和光純薬　学術部　齋藤　大輔　先生</v>
      </c>
      <c r="D14" s="342"/>
      <c r="E14" s="342"/>
      <c r="F14" s="342"/>
      <c r="G14" s="343"/>
      <c r="H14" s="343"/>
      <c r="I14" s="343"/>
      <c r="J14" s="343"/>
      <c r="K14" s="343"/>
    </row>
    <row r="15" spans="1:11" s="2" customFormat="1" ht="14.1" customHeight="1">
      <c r="B15" s="157"/>
      <c r="C15" s="342" t="str">
        <f>+予算書!C15</f>
        <v>『症例検討』</v>
      </c>
      <c r="D15" s="342"/>
      <c r="E15" s="342"/>
      <c r="F15" s="342"/>
      <c r="G15" s="343"/>
      <c r="H15" s="343"/>
      <c r="I15" s="343"/>
      <c r="J15" s="343"/>
      <c r="K15" s="343"/>
    </row>
    <row r="16" spans="1:11" s="2" customFormat="1" ht="14.1" customHeight="1">
      <c r="B16" s="157"/>
      <c r="C16" s="342" t="str">
        <f>+予算書!C16</f>
        <v>　</v>
      </c>
      <c r="D16" s="342"/>
      <c r="E16" s="342"/>
      <c r="F16" s="342"/>
      <c r="G16" s="343"/>
      <c r="H16" s="343"/>
      <c r="I16" s="343"/>
      <c r="J16" s="343"/>
      <c r="K16" s="343"/>
    </row>
    <row r="17" spans="2:11" s="2" customFormat="1" ht="14.1" customHeight="1">
      <c r="B17" s="10"/>
      <c r="C17" s="342" t="str">
        <f>+予算書!C17</f>
        <v xml:space="preserve"> </v>
      </c>
      <c r="D17" s="342"/>
      <c r="E17" s="342"/>
      <c r="F17" s="342"/>
      <c r="G17" s="343"/>
      <c r="H17" s="343"/>
      <c r="I17" s="343"/>
      <c r="J17" s="343"/>
      <c r="K17" s="343"/>
    </row>
    <row r="18" spans="2:11" s="2" customFormat="1" ht="14.1" customHeight="1">
      <c r="B18" s="181" t="s">
        <v>14</v>
      </c>
      <c r="C18" s="219"/>
      <c r="D18" s="219"/>
      <c r="E18" s="219"/>
      <c r="F18" s="219"/>
      <c r="G18" s="219"/>
      <c r="H18" s="219"/>
      <c r="I18" s="219"/>
      <c r="J18" s="219"/>
      <c r="K18" s="219"/>
    </row>
    <row r="19" spans="2:11" ht="15" customHeight="1">
      <c r="B19" s="158" t="s">
        <v>9</v>
      </c>
      <c r="C19" s="348" t="s">
        <v>10</v>
      </c>
      <c r="D19" s="348"/>
      <c r="E19" s="348"/>
      <c r="F19" s="348"/>
      <c r="G19" s="348"/>
      <c r="H19" s="348"/>
      <c r="I19" s="348"/>
      <c r="J19" s="349"/>
      <c r="K19" s="159" t="s">
        <v>11</v>
      </c>
    </row>
    <row r="20" spans="2:11" ht="15" customHeight="1">
      <c r="B20" s="160" t="s">
        <v>16</v>
      </c>
      <c r="C20" s="344" t="s">
        <v>19</v>
      </c>
      <c r="D20" s="345"/>
      <c r="E20" s="345"/>
      <c r="F20" s="345"/>
      <c r="G20" s="346"/>
      <c r="H20" s="346"/>
      <c r="I20" s="346"/>
      <c r="J20" s="347"/>
      <c r="K20" s="161">
        <v>0</v>
      </c>
    </row>
    <row r="21" spans="2:11" ht="15" customHeight="1">
      <c r="B21" s="162" t="s">
        <v>17</v>
      </c>
      <c r="C21" s="350" t="s">
        <v>18</v>
      </c>
      <c r="D21" s="351"/>
      <c r="E21" s="351"/>
      <c r="F21" s="351"/>
      <c r="G21" s="352"/>
      <c r="H21" s="352"/>
      <c r="I21" s="352"/>
      <c r="J21" s="353"/>
      <c r="K21" s="161">
        <v>0</v>
      </c>
    </row>
    <row r="22" spans="2:11" ht="15" customHeight="1">
      <c r="B22" s="160"/>
      <c r="C22" s="344"/>
      <c r="D22" s="345"/>
      <c r="E22" s="345"/>
      <c r="F22" s="345"/>
      <c r="G22" s="346"/>
      <c r="H22" s="346"/>
      <c r="I22" s="346"/>
      <c r="J22" s="347"/>
      <c r="K22" s="161"/>
    </row>
    <row r="23" spans="2:11" ht="15" customHeight="1">
      <c r="B23" s="162" t="s">
        <v>92</v>
      </c>
      <c r="C23" s="163" t="s">
        <v>87</v>
      </c>
      <c r="D23" s="164">
        <v>0</v>
      </c>
      <c r="E23" s="211" t="s">
        <v>68</v>
      </c>
      <c r="F23" s="166" t="s">
        <v>88</v>
      </c>
      <c r="G23" s="167">
        <v>22</v>
      </c>
      <c r="H23" s="352" t="s">
        <v>264</v>
      </c>
      <c r="I23" s="377"/>
      <c r="J23" s="212"/>
      <c r="K23" s="169">
        <f>+D23*G23</f>
        <v>0</v>
      </c>
    </row>
    <row r="24" spans="2:11" ht="15" customHeight="1">
      <c r="B24" s="160" t="s">
        <v>95</v>
      </c>
      <c r="C24" s="170" t="s">
        <v>87</v>
      </c>
      <c r="D24" s="171">
        <v>0</v>
      </c>
      <c r="E24" s="208" t="s">
        <v>68</v>
      </c>
      <c r="F24" s="173" t="s">
        <v>88</v>
      </c>
      <c r="G24" s="174">
        <v>1</v>
      </c>
      <c r="H24" s="346" t="s">
        <v>264</v>
      </c>
      <c r="I24" s="346"/>
      <c r="J24" s="217"/>
      <c r="K24" s="169">
        <f>+D24*G24</f>
        <v>0</v>
      </c>
    </row>
    <row r="25" spans="2:11" ht="15" customHeight="1">
      <c r="B25" s="162" t="s">
        <v>93</v>
      </c>
      <c r="C25" s="163" t="s">
        <v>87</v>
      </c>
      <c r="D25" s="164">
        <v>0</v>
      </c>
      <c r="E25" s="211" t="s">
        <v>68</v>
      </c>
      <c r="F25" s="166" t="s">
        <v>88</v>
      </c>
      <c r="G25" s="167">
        <v>1</v>
      </c>
      <c r="H25" s="352" t="s">
        <v>264</v>
      </c>
      <c r="I25" s="378"/>
      <c r="J25" s="212" t="s">
        <v>275</v>
      </c>
      <c r="K25" s="169">
        <f>+D25*G25</f>
        <v>0</v>
      </c>
    </row>
    <row r="26" spans="2:11" ht="15" customHeight="1">
      <c r="B26" s="160" t="s">
        <v>31</v>
      </c>
      <c r="C26" s="170" t="s">
        <v>87</v>
      </c>
      <c r="D26" s="171">
        <v>2000</v>
      </c>
      <c r="E26" s="208" t="s">
        <v>68</v>
      </c>
      <c r="F26" s="173" t="s">
        <v>88</v>
      </c>
      <c r="G26" s="174">
        <v>0</v>
      </c>
      <c r="H26" s="346" t="s">
        <v>264</v>
      </c>
      <c r="I26" s="379"/>
      <c r="J26" s="217"/>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219"/>
      <c r="D29" s="219"/>
      <c r="E29" s="219"/>
      <c r="F29" s="219"/>
      <c r="G29" s="219"/>
      <c r="H29" s="219"/>
      <c r="I29" s="219"/>
      <c r="J29" s="219"/>
      <c r="K29" s="219"/>
    </row>
    <row r="30" spans="2:11" ht="15" customHeight="1">
      <c r="B30" s="158" t="s">
        <v>9</v>
      </c>
      <c r="C30" s="348" t="s">
        <v>10</v>
      </c>
      <c r="D30" s="348"/>
      <c r="E30" s="348"/>
      <c r="F30" s="348"/>
      <c r="G30" s="348"/>
      <c r="H30" s="348"/>
      <c r="I30" s="348"/>
      <c r="J30" s="349"/>
      <c r="K30" s="159" t="s">
        <v>11</v>
      </c>
    </row>
    <row r="31" spans="2:11" ht="15" customHeight="1">
      <c r="B31" s="160" t="s">
        <v>12</v>
      </c>
      <c r="C31" s="344"/>
      <c r="D31" s="345"/>
      <c r="E31" s="345"/>
      <c r="F31" s="345"/>
      <c r="G31" s="346"/>
      <c r="H31" s="346"/>
      <c r="I31" s="346"/>
      <c r="J31" s="347"/>
      <c r="K31" s="161"/>
    </row>
    <row r="32" spans="2:11" ht="15" customHeight="1">
      <c r="B32" s="162" t="s">
        <v>13</v>
      </c>
      <c r="C32" s="350"/>
      <c r="D32" s="351"/>
      <c r="E32" s="351"/>
      <c r="F32" s="351"/>
      <c r="G32" s="352"/>
      <c r="H32" s="352"/>
      <c r="I32" s="352"/>
      <c r="J32" s="353"/>
      <c r="K32" s="161"/>
    </row>
    <row r="33" spans="2:17" ht="15" customHeight="1">
      <c r="B33" s="160" t="s">
        <v>99</v>
      </c>
      <c r="C33" s="344" t="s">
        <v>276</v>
      </c>
      <c r="D33" s="345"/>
      <c r="E33" s="345"/>
      <c r="F33" s="345"/>
      <c r="G33" s="346"/>
      <c r="H33" s="346"/>
      <c r="I33" s="346"/>
      <c r="J33" s="376"/>
      <c r="K33" s="161">
        <v>3000</v>
      </c>
      <c r="L33" s="218" t="s">
        <v>148</v>
      </c>
      <c r="M33" s="45" t="s">
        <v>146</v>
      </c>
    </row>
    <row r="34" spans="2:17" ht="15" customHeight="1">
      <c r="B34" s="162" t="s">
        <v>100</v>
      </c>
      <c r="C34" s="350" t="s">
        <v>236</v>
      </c>
      <c r="D34" s="351"/>
      <c r="E34" s="351"/>
      <c r="F34" s="351"/>
      <c r="G34" s="352"/>
      <c r="H34" s="352"/>
      <c r="I34" s="352"/>
      <c r="J34" s="353"/>
      <c r="K34" s="182">
        <f>SUM(J45:J50)</f>
        <v>0</v>
      </c>
      <c r="L34" s="218" t="s">
        <v>147</v>
      </c>
      <c r="M34" s="45" t="s">
        <v>101</v>
      </c>
    </row>
    <row r="35" spans="2:17" ht="15" customHeight="1">
      <c r="B35" s="160" t="s">
        <v>97</v>
      </c>
      <c r="C35" s="344" t="s">
        <v>254</v>
      </c>
      <c r="D35" s="345"/>
      <c r="E35" s="345"/>
      <c r="F35" s="345"/>
      <c r="G35" s="346"/>
      <c r="H35" s="346"/>
      <c r="I35" s="346"/>
      <c r="J35" s="376"/>
      <c r="K35" s="183">
        <v>0</v>
      </c>
      <c r="L35" s="218" t="s">
        <v>148</v>
      </c>
      <c r="M35" s="45" t="s">
        <v>217</v>
      </c>
    </row>
    <row r="36" spans="2:17" ht="15" customHeight="1">
      <c r="B36" s="162" t="s">
        <v>98</v>
      </c>
      <c r="C36" s="350" t="s">
        <v>255</v>
      </c>
      <c r="D36" s="351"/>
      <c r="E36" s="351"/>
      <c r="F36" s="351"/>
      <c r="G36" s="352"/>
      <c r="H36" s="352"/>
      <c r="I36" s="352"/>
      <c r="J36" s="353"/>
      <c r="K36" s="184">
        <f>+J53+J54</f>
        <v>0</v>
      </c>
      <c r="L36" s="218" t="s">
        <v>147</v>
      </c>
      <c r="M36" s="45" t="s">
        <v>218</v>
      </c>
    </row>
    <row r="37" spans="2:17" ht="15" customHeight="1">
      <c r="B37" s="160" t="s">
        <v>219</v>
      </c>
      <c r="C37" s="344"/>
      <c r="D37" s="345"/>
      <c r="E37" s="345"/>
      <c r="F37" s="345"/>
      <c r="G37" s="345"/>
      <c r="H37" s="345"/>
      <c r="I37" s="345"/>
      <c r="J37" s="380"/>
      <c r="K37" s="161">
        <v>0</v>
      </c>
    </row>
    <row r="38" spans="2:17" ht="15" customHeight="1">
      <c r="B38" s="162" t="s">
        <v>241</v>
      </c>
      <c r="C38" s="350" t="s">
        <v>256</v>
      </c>
      <c r="D38" s="351"/>
      <c r="E38" s="351"/>
      <c r="F38" s="351"/>
      <c r="G38" s="351"/>
      <c r="H38" s="351"/>
      <c r="I38" s="351"/>
      <c r="J38" s="362"/>
      <c r="K38" s="161">
        <v>1000</v>
      </c>
      <c r="N38" s="70"/>
      <c r="O38" s="70"/>
      <c r="P38" s="71"/>
      <c r="Q38" s="72"/>
    </row>
    <row r="39" spans="2:17" ht="15" customHeight="1">
      <c r="B39" s="160" t="s">
        <v>242</v>
      </c>
      <c r="C39" s="344" t="s">
        <v>257</v>
      </c>
      <c r="D39" s="345"/>
      <c r="E39" s="345"/>
      <c r="F39" s="345"/>
      <c r="G39" s="345"/>
      <c r="H39" s="345"/>
      <c r="I39" s="345"/>
      <c r="J39" s="380"/>
      <c r="K39" s="182">
        <f>+J51+J52</f>
        <v>10000</v>
      </c>
      <c r="N39" s="70"/>
      <c r="O39" s="70"/>
      <c r="P39" s="71"/>
      <c r="Q39" s="72"/>
    </row>
    <row r="40" spans="2:17" ht="15" customHeight="1">
      <c r="B40" s="162" t="s">
        <v>173</v>
      </c>
      <c r="C40" s="350"/>
      <c r="D40" s="351"/>
      <c r="E40" s="351"/>
      <c r="F40" s="351"/>
      <c r="G40" s="352"/>
      <c r="H40" s="352"/>
      <c r="I40" s="352"/>
      <c r="J40" s="353"/>
      <c r="K40" s="161"/>
      <c r="M40" s="75" t="s">
        <v>170</v>
      </c>
      <c r="N40" s="133"/>
      <c r="O40" s="36"/>
      <c r="P40" s="71"/>
      <c r="Q40" s="72"/>
    </row>
    <row r="41" spans="2:17" ht="15" customHeight="1">
      <c r="B41" s="160" t="s">
        <v>172</v>
      </c>
      <c r="C41" s="344"/>
      <c r="D41" s="345"/>
      <c r="E41" s="345"/>
      <c r="F41" s="345"/>
      <c r="G41" s="346"/>
      <c r="H41" s="346"/>
      <c r="I41" s="346"/>
      <c r="J41" s="347"/>
      <c r="K41" s="161"/>
      <c r="M41" s="74" t="s">
        <v>216</v>
      </c>
      <c r="N41" s="72"/>
      <c r="P41" s="71"/>
      <c r="Q41" s="72"/>
    </row>
    <row r="42" spans="2:17" ht="15" customHeight="1">
      <c r="B42" s="162" t="s">
        <v>171</v>
      </c>
      <c r="C42" s="350"/>
      <c r="D42" s="351"/>
      <c r="E42" s="351"/>
      <c r="F42" s="351"/>
      <c r="G42" s="351"/>
      <c r="H42" s="351"/>
      <c r="I42" s="351"/>
      <c r="J42" s="362"/>
      <c r="K42" s="161"/>
      <c r="M42" s="73" t="s">
        <v>169</v>
      </c>
      <c r="N42" s="72"/>
      <c r="P42" s="71"/>
      <c r="Q42" s="72"/>
    </row>
    <row r="43" spans="2:17" ht="15" customHeight="1">
      <c r="B43" s="160" t="s">
        <v>174</v>
      </c>
      <c r="C43" s="207"/>
      <c r="D43" s="208"/>
      <c r="E43" s="208"/>
      <c r="F43" s="208"/>
      <c r="G43" s="209"/>
      <c r="H43" s="209"/>
      <c r="I43" s="209"/>
      <c r="J43" s="210"/>
      <c r="K43" s="161"/>
      <c r="M43" s="134" t="s">
        <v>224</v>
      </c>
      <c r="N43" s="72"/>
      <c r="P43" s="71"/>
      <c r="Q43" s="72"/>
    </row>
    <row r="44" spans="2:17" ht="15" customHeight="1">
      <c r="B44" s="162" t="s">
        <v>139</v>
      </c>
      <c r="C44" s="350"/>
      <c r="D44" s="351"/>
      <c r="E44" s="351"/>
      <c r="F44" s="351"/>
      <c r="G44" s="352"/>
      <c r="H44" s="352"/>
      <c r="I44" s="352"/>
      <c r="J44" s="347"/>
      <c r="K44" s="161" t="str">
        <f>IF(SUM(B44)&gt;0,SUM(B44*J44),"")</f>
        <v/>
      </c>
      <c r="M44" s="71"/>
      <c r="N44" s="72"/>
      <c r="P44" s="71"/>
      <c r="Q44" s="72"/>
    </row>
    <row r="45" spans="2:17" ht="15" customHeight="1">
      <c r="B45" s="188" t="s">
        <v>140</v>
      </c>
      <c r="C45" s="189"/>
      <c r="D45" s="189"/>
      <c r="E45" s="190" t="s">
        <v>35</v>
      </c>
      <c r="F45" s="190"/>
      <c r="G45" s="191" t="s">
        <v>84</v>
      </c>
      <c r="H45" s="191"/>
      <c r="I45" s="191" t="s">
        <v>85</v>
      </c>
      <c r="J45" s="192"/>
      <c r="K45" s="161"/>
      <c r="M45" s="71"/>
      <c r="N45" s="72"/>
      <c r="P45" s="71"/>
      <c r="Q45" s="72"/>
    </row>
    <row r="46" spans="2:17" ht="15" customHeight="1">
      <c r="B46" s="193" t="s">
        <v>141</v>
      </c>
      <c r="C46" s="194"/>
      <c r="D46" s="194"/>
      <c r="E46" s="195" t="s">
        <v>35</v>
      </c>
      <c r="F46" s="195"/>
      <c r="G46" s="196" t="s">
        <v>84</v>
      </c>
      <c r="H46" s="196"/>
      <c r="I46" s="196" t="s">
        <v>85</v>
      </c>
      <c r="J46" s="192"/>
      <c r="K46" s="161" t="str">
        <f>IF(SUM(B46)&gt;0,SUM(B46*J46),"")</f>
        <v/>
      </c>
      <c r="M46" s="71"/>
      <c r="N46" s="72"/>
      <c r="P46" s="71"/>
      <c r="Q46" s="72"/>
    </row>
    <row r="47" spans="2:17" ht="15" customHeight="1">
      <c r="B47" s="197" t="s">
        <v>142</v>
      </c>
      <c r="C47" s="189"/>
      <c r="D47" s="189"/>
      <c r="E47" s="190" t="s">
        <v>35</v>
      </c>
      <c r="F47" s="190"/>
      <c r="G47" s="191" t="s">
        <v>84</v>
      </c>
      <c r="H47" s="191"/>
      <c r="I47" s="191" t="s">
        <v>85</v>
      </c>
      <c r="J47" s="192"/>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238</v>
      </c>
      <c r="C51" s="189" t="s">
        <v>277</v>
      </c>
      <c r="D51" s="189" t="s">
        <v>278</v>
      </c>
      <c r="E51" s="190" t="s">
        <v>35</v>
      </c>
      <c r="F51" s="190" t="s">
        <v>279</v>
      </c>
      <c r="G51" s="191" t="s">
        <v>84</v>
      </c>
      <c r="H51" s="191">
        <v>120</v>
      </c>
      <c r="I51" s="191" t="s">
        <v>85</v>
      </c>
      <c r="J51" s="192">
        <v>10000</v>
      </c>
      <c r="K51" s="161"/>
      <c r="M51" s="48" t="s">
        <v>106</v>
      </c>
      <c r="N51" s="48" t="s">
        <v>102</v>
      </c>
      <c r="O51" s="48" t="s">
        <v>109</v>
      </c>
      <c r="P51" s="48" t="s">
        <v>104</v>
      </c>
      <c r="Q51" s="48" t="s">
        <v>103</v>
      </c>
    </row>
    <row r="52" spans="2:17" ht="15" customHeight="1">
      <c r="B52" s="197" t="s">
        <v>240</v>
      </c>
      <c r="C52" s="189"/>
      <c r="D52" s="189"/>
      <c r="E52" s="190" t="s">
        <v>35</v>
      </c>
      <c r="F52" s="190"/>
      <c r="G52" s="191" t="s">
        <v>84</v>
      </c>
      <c r="H52" s="191"/>
      <c r="I52" s="191" t="s">
        <v>85</v>
      </c>
      <c r="J52" s="192"/>
      <c r="K52" s="161"/>
      <c r="M52" s="142"/>
      <c r="N52" s="48"/>
      <c r="O52" s="48"/>
      <c r="P52" s="48"/>
      <c r="Q52" s="48"/>
    </row>
    <row r="53" spans="2:17" ht="15" customHeight="1">
      <c r="B53" s="193" t="s">
        <v>138</v>
      </c>
      <c r="C53" s="194"/>
      <c r="D53" s="194"/>
      <c r="E53" s="195" t="s">
        <v>35</v>
      </c>
      <c r="F53" s="195"/>
      <c r="G53" s="196" t="s">
        <v>84</v>
      </c>
      <c r="H53" s="196"/>
      <c r="I53" s="196" t="s">
        <v>85</v>
      </c>
      <c r="J53" s="198"/>
      <c r="K53" s="161"/>
      <c r="M53" s="47"/>
      <c r="N53" s="49">
        <v>1000</v>
      </c>
      <c r="O53" s="49">
        <v>0</v>
      </c>
      <c r="P53" s="49">
        <f>+N53</f>
        <v>1000</v>
      </c>
      <c r="Q53" s="49">
        <f>+N53-O53</f>
        <v>1000</v>
      </c>
    </row>
    <row r="54" spans="2:17" ht="15" customHeight="1">
      <c r="B54" s="197" t="s">
        <v>239</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14000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14000</v>
      </c>
      <c r="M57" s="46"/>
      <c r="N57" s="49">
        <v>3000</v>
      </c>
      <c r="O57" s="49">
        <v>0</v>
      </c>
      <c r="P57" s="49">
        <f>+N57</f>
        <v>3000</v>
      </c>
      <c r="Q57" s="49">
        <f>+N57-O57</f>
        <v>3000</v>
      </c>
    </row>
    <row r="58" spans="2:17" ht="15" customHeight="1">
      <c r="B58" s="202"/>
      <c r="C58" s="202"/>
      <c r="D58" s="202"/>
      <c r="E58" s="202"/>
      <c r="F58" s="202"/>
      <c r="G58" s="202"/>
      <c r="H58" s="202"/>
      <c r="I58" s="202"/>
      <c r="J58" s="213"/>
      <c r="K58" s="213"/>
      <c r="L58" s="11"/>
      <c r="M58" s="46"/>
      <c r="N58" s="49">
        <v>4000</v>
      </c>
      <c r="O58" s="49">
        <v>0</v>
      </c>
      <c r="P58" s="49">
        <f>+N58</f>
        <v>4000</v>
      </c>
      <c r="Q58" s="49">
        <f>+N58-O58</f>
        <v>4000</v>
      </c>
    </row>
    <row r="59" spans="2:17" s="4" customFormat="1" ht="15" customHeight="1">
      <c r="B59" s="354" t="s">
        <v>259</v>
      </c>
      <c r="C59" s="355"/>
      <c r="D59" s="355"/>
      <c r="E59" s="355"/>
      <c r="F59" s="355"/>
      <c r="G59" s="355"/>
      <c r="H59" s="355"/>
      <c r="I59" s="355"/>
      <c r="J59" s="355"/>
      <c r="K59" s="355"/>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H26:I26"/>
    <mergeCell ref="C14:K14"/>
    <mergeCell ref="C11:K11"/>
    <mergeCell ref="H23:I23"/>
    <mergeCell ref="H24:I24"/>
    <mergeCell ref="H25:I25"/>
  </mergeCells>
  <phoneticPr fontId="1" type="noConversion"/>
  <printOptions horizontalCentered="1"/>
  <pageMargins left="0.25" right="0.25" top="0.75" bottom="0.75" header="0.3" footer="0.3"/>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9" t="s">
        <v>21</v>
      </c>
      <c r="D3" s="399"/>
      <c r="E3" s="399"/>
      <c r="F3" s="399"/>
      <c r="G3" s="399"/>
      <c r="H3" s="399"/>
      <c r="I3" s="399"/>
      <c r="J3" s="399"/>
      <c r="K3" s="399"/>
      <c r="L3" s="399"/>
      <c r="M3" s="399"/>
      <c r="N3" s="399"/>
      <c r="O3" s="399"/>
      <c r="P3" s="399"/>
      <c r="Q3" s="399"/>
      <c r="R3" s="399"/>
      <c r="S3" s="399"/>
      <c r="T3" s="399"/>
      <c r="U3" s="399"/>
      <c r="V3" s="399"/>
      <c r="W3" s="399"/>
      <c r="X3" s="399"/>
      <c r="Y3" s="399"/>
      <c r="Z3" s="399"/>
      <c r="AA3" s="33"/>
      <c r="AB3" s="25"/>
      <c r="AC3" s="25"/>
      <c r="AD3" s="25"/>
      <c r="AE3" s="25"/>
      <c r="AF3" s="25"/>
      <c r="AG3" s="30"/>
    </row>
    <row r="4" spans="1:33">
      <c r="A4" s="24"/>
      <c r="B4" s="29"/>
      <c r="C4" s="400"/>
      <c r="D4" s="400"/>
      <c r="E4" s="400"/>
      <c r="F4" s="400"/>
      <c r="G4" s="400"/>
      <c r="H4" s="400"/>
      <c r="I4" s="400"/>
      <c r="J4" s="400"/>
      <c r="K4" s="400"/>
      <c r="L4" s="400"/>
      <c r="M4" s="400"/>
      <c r="N4" s="400"/>
      <c r="O4" s="400"/>
      <c r="P4" s="400"/>
      <c r="Q4" s="400"/>
      <c r="R4" s="400"/>
      <c r="S4" s="400"/>
      <c r="T4" s="400"/>
      <c r="U4" s="400"/>
      <c r="V4" s="400"/>
      <c r="W4" s="400"/>
      <c r="X4" s="400"/>
      <c r="Y4" s="400"/>
      <c r="Z4" s="400"/>
      <c r="AA4" s="34"/>
      <c r="AB4" s="25"/>
      <c r="AC4" s="25"/>
      <c r="AD4" s="25"/>
      <c r="AE4" s="25"/>
      <c r="AF4" s="25"/>
      <c r="AG4" s="30"/>
    </row>
    <row r="5" spans="1:33">
      <c r="A5" s="24"/>
      <c r="B5" s="29"/>
      <c r="C5" s="401" t="s">
        <v>48</v>
      </c>
      <c r="D5" s="401"/>
      <c r="E5" s="401"/>
      <c r="F5" s="401"/>
      <c r="G5" s="401"/>
      <c r="H5" s="401"/>
      <c r="I5" s="401"/>
      <c r="J5" s="401"/>
      <c r="K5" s="401"/>
      <c r="L5" s="401"/>
      <c r="M5" s="401"/>
      <c r="N5" s="401"/>
      <c r="O5" s="401"/>
      <c r="P5" s="401"/>
      <c r="Q5" s="401"/>
      <c r="R5" s="401"/>
      <c r="S5" s="401"/>
      <c r="T5" s="401"/>
      <c r="U5" s="401"/>
      <c r="V5" s="401"/>
      <c r="W5" s="401"/>
      <c r="X5" s="401"/>
      <c r="Y5" s="401"/>
      <c r="Z5" s="401"/>
      <c r="AA5" s="248"/>
      <c r="AB5" s="250"/>
      <c r="AC5" s="250"/>
      <c r="AD5" s="250"/>
      <c r="AE5" s="250"/>
      <c r="AF5" s="250"/>
      <c r="AG5" s="30"/>
    </row>
    <row r="6" spans="1:33">
      <c r="A6" s="24"/>
      <c r="B6" s="29"/>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250"/>
      <c r="AC6" s="250"/>
      <c r="AD6" s="250"/>
      <c r="AE6" s="250"/>
      <c r="AF6" s="250"/>
      <c r="AG6" s="30"/>
    </row>
    <row r="7" spans="1:33">
      <c r="A7" s="24"/>
      <c r="B7" s="29"/>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30"/>
    </row>
    <row r="8" spans="1:33">
      <c r="A8" s="24"/>
      <c r="B8" s="2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30"/>
    </row>
    <row r="9" spans="1:33" ht="15.75">
      <c r="A9" s="24"/>
      <c r="B9" s="29"/>
      <c r="C9" s="398" t="s">
        <v>245</v>
      </c>
      <c r="D9" s="398"/>
      <c r="E9" s="398"/>
      <c r="F9" s="398"/>
      <c r="G9" s="398"/>
      <c r="H9" s="398"/>
      <c r="I9" s="398"/>
      <c r="J9" s="398"/>
      <c r="K9" s="398"/>
      <c r="L9" s="398"/>
      <c r="M9" s="398"/>
      <c r="N9" s="398"/>
      <c r="O9" s="398"/>
      <c r="P9" s="398"/>
      <c r="Q9" s="398"/>
      <c r="R9" s="398"/>
      <c r="S9" s="398"/>
      <c r="T9" s="398"/>
      <c r="U9" s="398"/>
      <c r="V9" s="398"/>
      <c r="W9" s="398"/>
      <c r="X9" s="398"/>
      <c r="Y9" s="398"/>
      <c r="Z9" s="398"/>
      <c r="AA9" s="252"/>
      <c r="AB9" s="252"/>
      <c r="AC9" s="252"/>
      <c r="AD9" s="252"/>
      <c r="AE9" s="252"/>
      <c r="AF9" s="252"/>
      <c r="AG9" s="30"/>
    </row>
    <row r="10" spans="1:33">
      <c r="A10" s="24"/>
      <c r="B10" s="29"/>
      <c r="C10" s="253"/>
      <c r="D10" s="254" t="s">
        <v>164</v>
      </c>
      <c r="E10" s="253"/>
      <c r="F10" s="253"/>
      <c r="G10" s="253"/>
      <c r="H10" s="253"/>
      <c r="I10" s="253"/>
      <c r="J10" s="253"/>
      <c r="K10" s="253"/>
      <c r="L10" s="253"/>
      <c r="M10" s="253"/>
      <c r="N10" s="253"/>
      <c r="O10" s="253"/>
      <c r="P10" s="253"/>
      <c r="Q10" s="253"/>
      <c r="R10" s="253"/>
      <c r="S10" s="253"/>
      <c r="T10" s="253"/>
      <c r="U10" s="253"/>
      <c r="V10" s="253"/>
      <c r="W10" s="253"/>
      <c r="X10" s="253"/>
      <c r="Y10" s="253"/>
      <c r="Z10" s="253"/>
      <c r="AA10" s="254"/>
      <c r="AB10" s="254"/>
      <c r="AC10" s="254"/>
      <c r="AD10" s="254"/>
      <c r="AE10" s="254"/>
      <c r="AF10" s="254"/>
      <c r="AG10" s="30"/>
    </row>
    <row r="11" spans="1:33">
      <c r="A11" s="24"/>
      <c r="B11" s="29"/>
      <c r="C11" s="255"/>
      <c r="D11" s="256" t="s">
        <v>165</v>
      </c>
      <c r="E11" s="255"/>
      <c r="F11" s="255"/>
      <c r="G11" s="255"/>
      <c r="H11" s="255"/>
      <c r="I11" s="255"/>
      <c r="J11" s="255"/>
      <c r="K11" s="255"/>
      <c r="L11" s="255"/>
      <c r="M11" s="255"/>
      <c r="N11" s="255"/>
      <c r="O11" s="255"/>
      <c r="P11" s="255"/>
      <c r="Q11" s="255"/>
      <c r="R11" s="257"/>
      <c r="S11" s="255"/>
      <c r="T11" s="255"/>
      <c r="U11" s="255"/>
      <c r="V11" s="255"/>
      <c r="W11" s="255"/>
      <c r="X11" s="255"/>
      <c r="Y11" s="255"/>
      <c r="Z11" s="255"/>
      <c r="AA11" s="255"/>
      <c r="AB11" s="255"/>
      <c r="AC11" s="255"/>
      <c r="AD11" s="255"/>
      <c r="AE11" s="255"/>
      <c r="AF11" s="255"/>
      <c r="AG11" s="30"/>
    </row>
    <row r="12" spans="1:33">
      <c r="A12" s="24"/>
      <c r="B12" s="29"/>
      <c r="C12" s="258"/>
      <c r="D12" s="259"/>
      <c r="E12" s="258"/>
      <c r="F12" s="258"/>
      <c r="G12" s="258"/>
      <c r="H12" s="258"/>
      <c r="I12" s="258"/>
      <c r="J12" s="258"/>
      <c r="K12" s="258"/>
      <c r="L12" s="258"/>
      <c r="M12" s="258"/>
      <c r="N12" s="258"/>
      <c r="O12" s="258"/>
      <c r="P12" s="258"/>
      <c r="Q12" s="258"/>
      <c r="R12" s="260"/>
      <c r="S12" s="258"/>
      <c r="T12" s="258"/>
      <c r="U12" s="258"/>
      <c r="V12" s="258"/>
      <c r="W12" s="258"/>
      <c r="X12" s="258"/>
      <c r="Y12" s="258"/>
      <c r="Z12" s="258"/>
      <c r="AA12" s="258"/>
      <c r="AB12" s="258"/>
      <c r="AC12" s="258"/>
      <c r="AD12" s="258"/>
      <c r="AE12" s="258"/>
      <c r="AF12" s="258"/>
      <c r="AG12" s="30"/>
    </row>
    <row r="13" spans="1:33">
      <c r="A13" s="24"/>
      <c r="B13" s="29"/>
      <c r="C13" s="258"/>
      <c r="D13" s="259"/>
      <c r="E13" s="258"/>
      <c r="F13" s="258"/>
      <c r="G13" s="258"/>
      <c r="H13" s="258"/>
      <c r="I13" s="258"/>
      <c r="J13" s="258"/>
      <c r="K13" s="258"/>
      <c r="L13" s="258"/>
      <c r="M13" s="258"/>
      <c r="N13" s="258"/>
      <c r="O13" s="258"/>
      <c r="P13" s="258"/>
      <c r="Q13" s="258"/>
      <c r="R13" s="261"/>
      <c r="S13" s="258"/>
      <c r="T13" s="258"/>
      <c r="U13" s="258"/>
      <c r="V13" s="258"/>
      <c r="W13" s="258"/>
      <c r="X13" s="258"/>
      <c r="Y13" s="258"/>
      <c r="Z13" s="258"/>
      <c r="AA13" s="258"/>
      <c r="AB13" s="258"/>
      <c r="AC13" s="258"/>
      <c r="AD13" s="258"/>
      <c r="AE13" s="258"/>
      <c r="AF13" s="258"/>
      <c r="AG13" s="30"/>
    </row>
    <row r="14" spans="1:33">
      <c r="A14" s="24"/>
      <c r="B14" s="29"/>
      <c r="C14" s="258"/>
      <c r="D14" s="252"/>
      <c r="E14" s="258"/>
      <c r="F14" s="258"/>
      <c r="G14" s="258"/>
      <c r="H14" s="258"/>
      <c r="I14" s="258"/>
      <c r="J14" s="258"/>
      <c r="K14" s="258"/>
      <c r="L14" s="258"/>
      <c r="M14" s="258"/>
      <c r="N14" s="258"/>
      <c r="O14" s="258"/>
      <c r="P14" s="258"/>
      <c r="Q14" s="258"/>
      <c r="R14" s="261"/>
      <c r="S14" s="258"/>
      <c r="T14" s="258"/>
      <c r="U14" s="258"/>
      <c r="V14" s="258"/>
      <c r="W14" s="258"/>
      <c r="X14" s="258"/>
      <c r="Y14" s="258"/>
      <c r="Z14" s="258"/>
      <c r="AA14" s="258"/>
      <c r="AB14" s="258"/>
      <c r="AC14" s="258"/>
      <c r="AD14" s="258"/>
      <c r="AE14" s="258"/>
      <c r="AF14" s="258"/>
      <c r="AG14" s="30"/>
    </row>
    <row r="15" spans="1:33" ht="15.75">
      <c r="A15" s="24"/>
      <c r="B15" s="29"/>
      <c r="C15" s="398" t="s">
        <v>166</v>
      </c>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402"/>
      <c r="AB15" s="402"/>
      <c r="AC15" s="402"/>
      <c r="AD15" s="402"/>
      <c r="AE15" s="402"/>
      <c r="AF15" s="402"/>
      <c r="AG15" s="30"/>
    </row>
    <row r="16" spans="1:33">
      <c r="A16" s="24"/>
      <c r="B16" s="29"/>
      <c r="C16" s="262"/>
      <c r="D16" s="252" t="s">
        <v>54</v>
      </c>
      <c r="E16" s="262"/>
      <c r="F16" s="262"/>
      <c r="G16" s="262"/>
      <c r="H16" s="262"/>
      <c r="I16" s="262"/>
      <c r="J16" s="262"/>
      <c r="K16" s="262"/>
      <c r="L16" s="262"/>
      <c r="M16" s="262"/>
      <c r="N16" s="262"/>
      <c r="O16" s="262"/>
      <c r="P16" s="262"/>
      <c r="Q16" s="262"/>
      <c r="R16" s="263"/>
      <c r="S16" s="262"/>
      <c r="T16" s="262"/>
      <c r="U16" s="262"/>
      <c r="V16" s="262"/>
      <c r="W16" s="262"/>
      <c r="X16" s="262"/>
      <c r="Y16" s="262"/>
      <c r="Z16" s="262"/>
      <c r="AA16" s="252"/>
      <c r="AB16" s="252"/>
      <c r="AC16" s="252"/>
      <c r="AD16" s="252"/>
      <c r="AE16" s="252"/>
      <c r="AF16" s="252"/>
      <c r="AG16" s="30"/>
    </row>
    <row r="17" spans="1:33">
      <c r="A17" s="24"/>
      <c r="B17" s="29"/>
      <c r="C17" s="258"/>
      <c r="D17" s="259" t="s">
        <v>167</v>
      </c>
      <c r="E17" s="258"/>
      <c r="F17" s="258"/>
      <c r="G17" s="258"/>
      <c r="H17" s="258"/>
      <c r="I17" s="258"/>
      <c r="J17" s="258"/>
      <c r="K17" s="258"/>
      <c r="L17" s="258"/>
      <c r="M17" s="258"/>
      <c r="N17" s="258"/>
      <c r="O17" s="258"/>
      <c r="P17" s="258"/>
      <c r="Q17" s="258"/>
      <c r="R17" s="260"/>
      <c r="S17" s="258"/>
      <c r="T17" s="258"/>
      <c r="U17" s="258"/>
      <c r="V17" s="258"/>
      <c r="W17" s="258"/>
      <c r="X17" s="258"/>
      <c r="Y17" s="258"/>
      <c r="Z17" s="258"/>
      <c r="AA17" s="258"/>
      <c r="AB17" s="258"/>
      <c r="AC17" s="258"/>
      <c r="AD17" s="258"/>
      <c r="AE17" s="258"/>
      <c r="AF17" s="258"/>
      <c r="AG17" s="30"/>
    </row>
    <row r="18" spans="1:33">
      <c r="A18" s="24"/>
      <c r="B18" s="29"/>
      <c r="C18" s="258"/>
      <c r="D18" s="259"/>
      <c r="E18" s="258"/>
      <c r="F18" s="258"/>
      <c r="G18" s="258"/>
      <c r="H18" s="258"/>
      <c r="I18" s="258"/>
      <c r="J18" s="258"/>
      <c r="K18" s="258"/>
      <c r="L18" s="258"/>
      <c r="M18" s="258"/>
      <c r="N18" s="258"/>
      <c r="O18" s="258"/>
      <c r="P18" s="258"/>
      <c r="Q18" s="258"/>
      <c r="R18" s="261"/>
      <c r="S18" s="258"/>
      <c r="T18" s="258"/>
      <c r="U18" s="258"/>
      <c r="V18" s="258"/>
      <c r="W18" s="258"/>
      <c r="X18" s="258"/>
      <c r="Y18" s="258"/>
      <c r="Z18" s="258"/>
      <c r="AA18" s="258"/>
      <c r="AB18" s="258"/>
      <c r="AC18" s="258"/>
      <c r="AD18" s="258"/>
      <c r="AE18" s="258"/>
      <c r="AF18" s="258"/>
      <c r="AG18" s="30"/>
    </row>
    <row r="19" spans="1:33">
      <c r="A19" s="24"/>
      <c r="B19" s="29"/>
      <c r="C19" s="264"/>
      <c r="D19" s="265"/>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30"/>
    </row>
    <row r="20" spans="1:33">
      <c r="A20" s="24"/>
      <c r="B20" s="29"/>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30"/>
    </row>
    <row r="21" spans="1:33" ht="15.75">
      <c r="A21" s="24"/>
      <c r="B21" s="29"/>
      <c r="C21" s="398" t="s">
        <v>246</v>
      </c>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252"/>
      <c r="AB21" s="252"/>
      <c r="AC21" s="252"/>
      <c r="AD21" s="252"/>
      <c r="AE21" s="252"/>
      <c r="AF21" s="252"/>
      <c r="AG21" s="30"/>
    </row>
    <row r="22" spans="1:33">
      <c r="A22" s="24"/>
      <c r="B22" s="29"/>
      <c r="C22" s="254"/>
      <c r="D22" s="397" t="s">
        <v>168</v>
      </c>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0"/>
    </row>
    <row r="23" spans="1:33">
      <c r="A23" s="24"/>
      <c r="B23" s="29"/>
      <c r="C23" s="254"/>
      <c r="D23" s="254"/>
      <c r="E23" s="254"/>
      <c r="F23" s="254"/>
      <c r="G23" s="254"/>
      <c r="H23" s="254"/>
      <c r="I23" s="254"/>
      <c r="J23" s="254"/>
      <c r="K23" s="254"/>
      <c r="L23" s="254"/>
      <c r="M23" s="254"/>
      <c r="N23" s="254"/>
      <c r="O23" s="254"/>
      <c r="P23" s="254"/>
      <c r="Q23" s="254"/>
      <c r="R23" s="266"/>
      <c r="S23" s="254"/>
      <c r="T23" s="254"/>
      <c r="U23" s="254"/>
      <c r="V23" s="254"/>
      <c r="W23" s="254"/>
      <c r="X23" s="254"/>
      <c r="Y23" s="254"/>
      <c r="Z23" s="254"/>
      <c r="AA23" s="254"/>
      <c r="AB23" s="254"/>
      <c r="AC23" s="254"/>
      <c r="AD23" s="254"/>
      <c r="AE23" s="254"/>
      <c r="AF23" s="254"/>
      <c r="AG23" s="30"/>
    </row>
    <row r="24" spans="1:33">
      <c r="A24" s="24"/>
      <c r="B24" s="29"/>
      <c r="C24" s="258"/>
      <c r="D24" s="258"/>
      <c r="E24" s="258"/>
      <c r="F24" s="258"/>
      <c r="G24" s="258"/>
      <c r="H24" s="258"/>
      <c r="I24" s="258"/>
      <c r="J24" s="258"/>
      <c r="K24" s="258"/>
      <c r="L24" s="258"/>
      <c r="M24" s="258"/>
      <c r="N24" s="258"/>
      <c r="O24" s="258"/>
      <c r="P24" s="258"/>
      <c r="Q24" s="258"/>
      <c r="R24" s="267"/>
      <c r="S24" s="258"/>
      <c r="T24" s="258"/>
      <c r="U24" s="258"/>
      <c r="V24" s="258"/>
      <c r="W24" s="258"/>
      <c r="X24" s="258"/>
      <c r="Y24" s="258"/>
      <c r="Z24" s="258"/>
      <c r="AA24" s="254"/>
      <c r="AB24" s="254"/>
      <c r="AC24" s="254"/>
      <c r="AD24" s="254"/>
      <c r="AE24" s="254"/>
      <c r="AF24" s="254"/>
      <c r="AG24" s="30"/>
    </row>
    <row r="25" spans="1:33" ht="15.75">
      <c r="A25" s="24"/>
      <c r="B25" s="29"/>
      <c r="C25" s="381" t="s">
        <v>247</v>
      </c>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2"/>
      <c r="AB25" s="382"/>
      <c r="AC25" s="382"/>
      <c r="AD25" s="382"/>
      <c r="AE25" s="382"/>
      <c r="AF25" s="382"/>
      <c r="AG25" s="30"/>
    </row>
    <row r="26" spans="1:33">
      <c r="A26" s="24"/>
      <c r="B26" s="29"/>
      <c r="C26" s="254"/>
      <c r="D26" s="254" t="s">
        <v>22</v>
      </c>
      <c r="E26" s="254"/>
      <c r="F26" s="254"/>
      <c r="G26" s="254"/>
      <c r="H26" s="254"/>
      <c r="I26" s="254"/>
      <c r="J26" s="254"/>
      <c r="K26" s="254"/>
      <c r="L26" s="254"/>
      <c r="M26" s="254"/>
      <c r="N26" s="254"/>
      <c r="O26" s="254"/>
      <c r="P26" s="254"/>
      <c r="Q26" s="254"/>
      <c r="R26" s="260"/>
      <c r="S26" s="254" t="s">
        <v>23</v>
      </c>
      <c r="T26" s="254"/>
      <c r="U26" s="254"/>
      <c r="V26" s="254"/>
      <c r="W26" s="254"/>
      <c r="X26" s="254"/>
      <c r="Y26" s="254"/>
      <c r="Z26" s="254"/>
      <c r="AA26" s="254"/>
      <c r="AB26" s="254"/>
      <c r="AC26" s="254"/>
      <c r="AD26" s="254"/>
      <c r="AE26" s="254"/>
      <c r="AF26" s="254"/>
      <c r="AG26" s="30"/>
    </row>
    <row r="27" spans="1:33">
      <c r="A27" s="24"/>
      <c r="B27" s="29"/>
      <c r="C27" s="254"/>
      <c r="D27" s="254" t="s">
        <v>94</v>
      </c>
      <c r="E27" s="254"/>
      <c r="F27" s="254"/>
      <c r="G27" s="254"/>
      <c r="H27" s="254"/>
      <c r="I27" s="254"/>
      <c r="J27" s="254"/>
      <c r="K27" s="254"/>
      <c r="L27" s="254"/>
      <c r="M27" s="254"/>
      <c r="N27" s="254"/>
      <c r="O27" s="254"/>
      <c r="P27" s="254"/>
      <c r="Q27" s="254"/>
      <c r="R27" s="266"/>
      <c r="S27" s="254" t="s">
        <v>24</v>
      </c>
      <c r="T27" s="254"/>
      <c r="U27" s="254"/>
      <c r="V27" s="254"/>
      <c r="W27" s="254"/>
      <c r="X27" s="254"/>
      <c r="Y27" s="254"/>
      <c r="Z27" s="254"/>
      <c r="AA27" s="254"/>
      <c r="AB27" s="254"/>
      <c r="AC27" s="254"/>
      <c r="AD27" s="254"/>
      <c r="AE27" s="254"/>
      <c r="AF27" s="254"/>
      <c r="AG27" s="30"/>
    </row>
    <row r="28" spans="1:33">
      <c r="A28" s="24"/>
      <c r="B28" s="29"/>
      <c r="C28" s="254"/>
      <c r="D28" s="254" t="s">
        <v>25</v>
      </c>
      <c r="E28" s="254"/>
      <c r="F28" s="254"/>
      <c r="G28" s="254"/>
      <c r="H28" s="254"/>
      <c r="I28" s="254"/>
      <c r="J28" s="254"/>
      <c r="K28" s="254"/>
      <c r="L28" s="254"/>
      <c r="M28" s="254"/>
      <c r="N28" s="254"/>
      <c r="O28" s="254"/>
      <c r="P28" s="254"/>
      <c r="Q28" s="254"/>
      <c r="R28" s="257"/>
      <c r="S28" s="254"/>
      <c r="T28" s="254"/>
      <c r="U28" s="254"/>
      <c r="V28" s="254"/>
      <c r="W28" s="254"/>
      <c r="X28" s="254"/>
      <c r="Y28" s="254"/>
      <c r="Z28" s="254"/>
      <c r="AA28" s="254"/>
      <c r="AB28" s="254"/>
      <c r="AC28" s="254"/>
      <c r="AD28" s="254"/>
      <c r="AE28" s="254"/>
      <c r="AF28" s="254"/>
      <c r="AG28" s="30"/>
    </row>
    <row r="29" spans="1:33">
      <c r="A29" s="24"/>
      <c r="B29" s="29"/>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30"/>
    </row>
    <row r="30" spans="1:33">
      <c r="A30" s="24"/>
      <c r="B30" s="29"/>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30"/>
    </row>
    <row r="31" spans="1:33">
      <c r="A31" s="24"/>
      <c r="B31" s="3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32"/>
    </row>
    <row r="32" spans="1:33">
      <c r="A32" s="24"/>
      <c r="B32" s="2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30"/>
    </row>
    <row r="33" spans="1:33" ht="15.75">
      <c r="A33" s="24"/>
      <c r="B33" s="29"/>
      <c r="C33" s="398" t="s">
        <v>96</v>
      </c>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402"/>
      <c r="AB33" s="402"/>
      <c r="AC33" s="402"/>
      <c r="AD33" s="402"/>
      <c r="AE33" s="402"/>
      <c r="AF33" s="402"/>
      <c r="AG33" s="30"/>
    </row>
    <row r="34" spans="1:33">
      <c r="A34" s="24"/>
      <c r="B34" s="29"/>
      <c r="C34" s="262"/>
      <c r="D34" s="263"/>
      <c r="E34" s="262"/>
      <c r="F34" s="262"/>
      <c r="G34" s="262"/>
      <c r="H34" s="262"/>
      <c r="I34" s="262"/>
      <c r="J34" s="262"/>
      <c r="K34" s="262"/>
      <c r="L34" s="262"/>
      <c r="M34" s="262"/>
      <c r="N34" s="262"/>
      <c r="O34" s="262"/>
      <c r="P34" s="262"/>
      <c r="Q34" s="262"/>
      <c r="R34" s="262"/>
      <c r="S34" s="262"/>
      <c r="T34" s="262"/>
      <c r="U34" s="262"/>
      <c r="V34" s="262"/>
      <c r="W34" s="262"/>
      <c r="X34" s="262"/>
      <c r="Y34" s="262"/>
      <c r="Z34" s="262"/>
      <c r="AA34" s="252"/>
      <c r="AB34" s="252"/>
      <c r="AC34" s="252"/>
      <c r="AD34" s="252"/>
      <c r="AE34" s="252"/>
      <c r="AF34" s="252"/>
      <c r="AG34" s="30"/>
    </row>
    <row r="35" spans="1:33">
      <c r="A35" s="24"/>
      <c r="B35" s="29"/>
      <c r="C35" s="253"/>
      <c r="D35" s="252" t="s">
        <v>80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254"/>
      <c r="AC35" s="254"/>
      <c r="AD35" s="254"/>
      <c r="AE35" s="254"/>
      <c r="AF35" s="254"/>
      <c r="AG35" s="30"/>
    </row>
    <row r="36" spans="1:33">
      <c r="A36" s="24"/>
      <c r="B36" s="29"/>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30"/>
    </row>
    <row r="37" spans="1:33">
      <c r="A37" s="24"/>
      <c r="B37" s="29"/>
      <c r="C37" s="254"/>
      <c r="D37" s="391" t="s">
        <v>36</v>
      </c>
      <c r="E37" s="392"/>
      <c r="F37" s="393"/>
      <c r="G37" s="388" t="s">
        <v>35</v>
      </c>
      <c r="H37" s="389"/>
      <c r="I37" s="385" t="s">
        <v>36</v>
      </c>
      <c r="J37" s="390"/>
      <c r="K37" s="387"/>
      <c r="L37" s="268" t="s">
        <v>37</v>
      </c>
      <c r="M37" s="383">
        <v>1000</v>
      </c>
      <c r="N37" s="384"/>
      <c r="O37" s="384"/>
      <c r="P37" s="254"/>
      <c r="Q37" s="254"/>
      <c r="R37" s="266"/>
      <c r="S37" s="391" t="s">
        <v>36</v>
      </c>
      <c r="T37" s="392"/>
      <c r="U37" s="393"/>
      <c r="V37" s="388" t="s">
        <v>35</v>
      </c>
      <c r="W37" s="389"/>
      <c r="X37" s="385" t="s">
        <v>43</v>
      </c>
      <c r="Y37" s="390"/>
      <c r="Z37" s="387"/>
      <c r="AA37" s="268" t="s">
        <v>37</v>
      </c>
      <c r="AB37" s="383">
        <v>3500</v>
      </c>
      <c r="AC37" s="384"/>
      <c r="AD37" s="384"/>
      <c r="AE37" s="254"/>
      <c r="AF37" s="254"/>
      <c r="AG37" s="30"/>
    </row>
    <row r="38" spans="1:33">
      <c r="A38" s="24"/>
      <c r="B38" s="29"/>
      <c r="C38" s="254"/>
      <c r="D38" s="391" t="s">
        <v>36</v>
      </c>
      <c r="E38" s="392"/>
      <c r="F38" s="393"/>
      <c r="G38" s="388" t="s">
        <v>35</v>
      </c>
      <c r="H38" s="389"/>
      <c r="I38" s="385" t="s">
        <v>38</v>
      </c>
      <c r="J38" s="390"/>
      <c r="K38" s="387"/>
      <c r="L38" s="268" t="s">
        <v>37</v>
      </c>
      <c r="M38" s="383">
        <v>1500</v>
      </c>
      <c r="N38" s="384"/>
      <c r="O38" s="384"/>
      <c r="P38" s="254"/>
      <c r="Q38" s="254"/>
      <c r="R38" s="266"/>
      <c r="S38" s="391" t="s">
        <v>36</v>
      </c>
      <c r="T38" s="392"/>
      <c r="U38" s="393"/>
      <c r="V38" s="388" t="s">
        <v>35</v>
      </c>
      <c r="W38" s="389"/>
      <c r="X38" s="385" t="s">
        <v>53</v>
      </c>
      <c r="Y38" s="390"/>
      <c r="Z38" s="387"/>
      <c r="AA38" s="268" t="s">
        <v>37</v>
      </c>
      <c r="AB38" s="383">
        <v>3500</v>
      </c>
      <c r="AC38" s="384"/>
      <c r="AD38" s="384"/>
      <c r="AE38" s="254"/>
      <c r="AF38" s="254"/>
      <c r="AG38" s="30"/>
    </row>
    <row r="39" spans="1:33">
      <c r="A39" s="24"/>
      <c r="B39" s="29"/>
      <c r="C39" s="254"/>
      <c r="D39" s="391" t="s">
        <v>36</v>
      </c>
      <c r="E39" s="392"/>
      <c r="F39" s="393"/>
      <c r="G39" s="388" t="s">
        <v>35</v>
      </c>
      <c r="H39" s="389"/>
      <c r="I39" s="385" t="s">
        <v>39</v>
      </c>
      <c r="J39" s="390"/>
      <c r="K39" s="387"/>
      <c r="L39" s="268" t="s">
        <v>37</v>
      </c>
      <c r="M39" s="383">
        <v>1500</v>
      </c>
      <c r="N39" s="384"/>
      <c r="O39" s="384"/>
      <c r="P39" s="254"/>
      <c r="Q39" s="254"/>
      <c r="R39" s="266"/>
      <c r="S39" s="391" t="s">
        <v>36</v>
      </c>
      <c r="T39" s="392"/>
      <c r="U39" s="393"/>
      <c r="V39" s="388" t="s">
        <v>35</v>
      </c>
      <c r="W39" s="389"/>
      <c r="X39" s="385" t="s">
        <v>44</v>
      </c>
      <c r="Y39" s="390"/>
      <c r="Z39" s="387"/>
      <c r="AA39" s="268" t="s">
        <v>37</v>
      </c>
      <c r="AB39" s="383">
        <v>4000</v>
      </c>
      <c r="AC39" s="384"/>
      <c r="AD39" s="384"/>
      <c r="AE39" s="254"/>
      <c r="AF39" s="254"/>
      <c r="AG39" s="30"/>
    </row>
    <row r="40" spans="1:33">
      <c r="A40" s="24"/>
      <c r="B40" s="29"/>
      <c r="C40" s="254"/>
      <c r="D40" s="391" t="s">
        <v>36</v>
      </c>
      <c r="E40" s="392"/>
      <c r="F40" s="393"/>
      <c r="G40" s="388" t="s">
        <v>35</v>
      </c>
      <c r="H40" s="389"/>
      <c r="I40" s="385" t="s">
        <v>40</v>
      </c>
      <c r="J40" s="390"/>
      <c r="K40" s="387"/>
      <c r="L40" s="268" t="s">
        <v>37</v>
      </c>
      <c r="M40" s="383">
        <v>1500</v>
      </c>
      <c r="N40" s="384"/>
      <c r="O40" s="384"/>
      <c r="P40" s="254"/>
      <c r="Q40" s="254"/>
      <c r="R40" s="266"/>
      <c r="S40" s="391" t="s">
        <v>36</v>
      </c>
      <c r="T40" s="392"/>
      <c r="U40" s="393"/>
      <c r="V40" s="388" t="s">
        <v>35</v>
      </c>
      <c r="W40" s="389"/>
      <c r="X40" s="385" t="s">
        <v>45</v>
      </c>
      <c r="Y40" s="390"/>
      <c r="Z40" s="387"/>
      <c r="AA40" s="268" t="s">
        <v>37</v>
      </c>
      <c r="AB40" s="383">
        <v>8000</v>
      </c>
      <c r="AC40" s="384"/>
      <c r="AD40" s="384"/>
      <c r="AE40" s="254"/>
      <c r="AF40" s="254"/>
      <c r="AG40" s="30"/>
    </row>
    <row r="41" spans="1:33">
      <c r="A41" s="24"/>
      <c r="B41" s="29"/>
      <c r="C41" s="254"/>
      <c r="D41" s="391" t="s">
        <v>36</v>
      </c>
      <c r="E41" s="392"/>
      <c r="F41" s="393"/>
      <c r="G41" s="388" t="s">
        <v>35</v>
      </c>
      <c r="H41" s="389"/>
      <c r="I41" s="385" t="s">
        <v>41</v>
      </c>
      <c r="J41" s="390"/>
      <c r="K41" s="387"/>
      <c r="L41" s="268" t="s">
        <v>37</v>
      </c>
      <c r="M41" s="383">
        <v>2500</v>
      </c>
      <c r="N41" s="384"/>
      <c r="O41" s="384"/>
      <c r="P41" s="254"/>
      <c r="Q41" s="254"/>
      <c r="R41" s="254"/>
      <c r="S41" s="391" t="s">
        <v>36</v>
      </c>
      <c r="T41" s="392"/>
      <c r="U41" s="393"/>
      <c r="V41" s="388" t="s">
        <v>35</v>
      </c>
      <c r="W41" s="389"/>
      <c r="X41" s="385" t="s">
        <v>46</v>
      </c>
      <c r="Y41" s="390"/>
      <c r="Z41" s="387"/>
      <c r="AA41" s="268" t="s">
        <v>37</v>
      </c>
      <c r="AB41" s="383">
        <v>10000</v>
      </c>
      <c r="AC41" s="384"/>
      <c r="AD41" s="384"/>
      <c r="AE41" s="254"/>
      <c r="AF41" s="254"/>
      <c r="AG41" s="30"/>
    </row>
    <row r="42" spans="1:33">
      <c r="A42" s="24"/>
      <c r="B42" s="29"/>
      <c r="C42" s="254"/>
      <c r="D42" s="391" t="s">
        <v>36</v>
      </c>
      <c r="E42" s="392"/>
      <c r="F42" s="393"/>
      <c r="G42" s="388" t="s">
        <v>35</v>
      </c>
      <c r="H42" s="389"/>
      <c r="I42" s="385" t="s">
        <v>51</v>
      </c>
      <c r="J42" s="390"/>
      <c r="K42" s="387"/>
      <c r="L42" s="268" t="s">
        <v>37</v>
      </c>
      <c r="M42" s="383">
        <v>2500</v>
      </c>
      <c r="N42" s="384"/>
      <c r="O42" s="384"/>
      <c r="P42" s="254"/>
      <c r="Q42" s="254"/>
      <c r="R42" s="254"/>
      <c r="S42" s="391" t="s">
        <v>36</v>
      </c>
      <c r="T42" s="392"/>
      <c r="U42" s="393"/>
      <c r="V42" s="388" t="s">
        <v>35</v>
      </c>
      <c r="W42" s="389"/>
      <c r="X42" s="385" t="s">
        <v>47</v>
      </c>
      <c r="Y42" s="390"/>
      <c r="Z42" s="387"/>
      <c r="AA42" s="268" t="s">
        <v>37</v>
      </c>
      <c r="AB42" s="383">
        <v>10000</v>
      </c>
      <c r="AC42" s="384"/>
      <c r="AD42" s="384"/>
      <c r="AE42" s="254"/>
      <c r="AF42" s="254"/>
      <c r="AG42" s="30"/>
    </row>
    <row r="43" spans="1:33">
      <c r="A43" s="24"/>
      <c r="B43" s="29"/>
      <c r="C43" s="254"/>
      <c r="D43" s="391" t="s">
        <v>36</v>
      </c>
      <c r="E43" s="392"/>
      <c r="F43" s="393"/>
      <c r="G43" s="388" t="s">
        <v>35</v>
      </c>
      <c r="H43" s="389"/>
      <c r="I43" s="385" t="s">
        <v>52</v>
      </c>
      <c r="J43" s="390"/>
      <c r="K43" s="387"/>
      <c r="L43" s="268" t="s">
        <v>37</v>
      </c>
      <c r="M43" s="383">
        <v>2500</v>
      </c>
      <c r="N43" s="384"/>
      <c r="O43" s="384"/>
      <c r="P43" s="254"/>
      <c r="Q43" s="254"/>
      <c r="R43" s="254"/>
      <c r="S43" s="394" t="s">
        <v>49</v>
      </c>
      <c r="T43" s="395"/>
      <c r="U43" s="395"/>
      <c r="V43" s="395"/>
      <c r="W43" s="395"/>
      <c r="X43" s="395"/>
      <c r="Y43" s="395"/>
      <c r="Z43" s="396"/>
      <c r="AA43" s="268" t="s">
        <v>37</v>
      </c>
      <c r="AB43" s="383">
        <v>0</v>
      </c>
      <c r="AC43" s="384"/>
      <c r="AD43" s="384"/>
      <c r="AE43" s="254"/>
      <c r="AF43" s="254"/>
      <c r="AG43" s="30"/>
    </row>
    <row r="44" spans="1:33">
      <c r="A44" s="24"/>
      <c r="B44" s="29"/>
      <c r="C44" s="254"/>
      <c r="D44" s="391" t="s">
        <v>36</v>
      </c>
      <c r="E44" s="392"/>
      <c r="F44" s="393"/>
      <c r="G44" s="388" t="s">
        <v>35</v>
      </c>
      <c r="H44" s="389"/>
      <c r="I44" s="385" t="s">
        <v>42</v>
      </c>
      <c r="J44" s="390"/>
      <c r="K44" s="387"/>
      <c r="L44" s="268" t="s">
        <v>37</v>
      </c>
      <c r="M44" s="383">
        <v>3500</v>
      </c>
      <c r="N44" s="384"/>
      <c r="O44" s="384"/>
      <c r="P44" s="254"/>
      <c r="Q44" s="254"/>
      <c r="R44" s="254"/>
      <c r="S44" s="385" t="s">
        <v>50</v>
      </c>
      <c r="T44" s="386"/>
      <c r="U44" s="386"/>
      <c r="V44" s="386"/>
      <c r="W44" s="386"/>
      <c r="X44" s="386"/>
      <c r="Y44" s="386"/>
      <c r="Z44" s="387"/>
      <c r="AA44" s="268" t="s">
        <v>37</v>
      </c>
      <c r="AB44" s="383">
        <v>1000</v>
      </c>
      <c r="AC44" s="384"/>
      <c r="AD44" s="384"/>
      <c r="AE44" s="254"/>
      <c r="AF44" s="254"/>
      <c r="AG44" s="30"/>
    </row>
    <row r="45" spans="1:33">
      <c r="A45" s="24"/>
      <c r="B45" s="29"/>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30"/>
    </row>
    <row r="46" spans="1:33">
      <c r="A46" s="24"/>
      <c r="B46" s="29"/>
      <c r="C46" s="254"/>
      <c r="D46" s="254" t="s">
        <v>56</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30"/>
    </row>
    <row r="47" spans="1:33">
      <c r="A47" s="24"/>
      <c r="B47" s="29"/>
      <c r="C47" s="254"/>
      <c r="D47" s="254" t="s">
        <v>79</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30"/>
    </row>
    <row r="48" spans="1:33">
      <c r="A48" s="24"/>
      <c r="B48" s="29"/>
      <c r="C48" s="254"/>
      <c r="D48" s="254" t="s">
        <v>55</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30"/>
    </row>
    <row r="49" spans="1:33">
      <c r="A49" s="24"/>
      <c r="B49" s="29"/>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30"/>
    </row>
    <row r="50" spans="1:33">
      <c r="A50" s="24"/>
      <c r="B50" s="29"/>
      <c r="C50" s="254"/>
      <c r="D50" s="254" t="s">
        <v>81</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30"/>
    </row>
    <row r="51" spans="1:33">
      <c r="A51" s="24"/>
      <c r="B51" s="31"/>
      <c r="C51" s="251"/>
      <c r="D51" s="251"/>
      <c r="E51" s="251"/>
      <c r="F51" s="251"/>
      <c r="G51" s="251"/>
      <c r="H51" s="251" t="s">
        <v>82</v>
      </c>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32"/>
    </row>
    <row r="52" spans="1:33">
      <c r="A52" s="24"/>
      <c r="B52" s="29"/>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30"/>
    </row>
    <row r="53" spans="1:33" ht="15.75">
      <c r="A53" s="24"/>
      <c r="B53" s="29"/>
      <c r="C53" s="398" t="s">
        <v>34</v>
      </c>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252"/>
      <c r="AB53" s="252"/>
      <c r="AC53" s="252"/>
      <c r="AD53" s="252"/>
      <c r="AE53" s="252"/>
      <c r="AF53" s="252"/>
      <c r="AG53" s="30"/>
    </row>
    <row r="54" spans="1:33">
      <c r="A54" s="24"/>
      <c r="B54" s="29"/>
      <c r="C54" s="254"/>
      <c r="D54" s="254" t="s">
        <v>249</v>
      </c>
      <c r="E54" s="254"/>
      <c r="F54" s="254"/>
      <c r="G54" s="254"/>
      <c r="H54" s="254"/>
      <c r="I54" s="254"/>
      <c r="J54" s="254"/>
      <c r="K54" s="254"/>
      <c r="L54" s="254"/>
      <c r="M54" s="254" t="s">
        <v>26</v>
      </c>
      <c r="N54" s="254"/>
      <c r="O54" s="254"/>
      <c r="P54" s="254"/>
      <c r="Q54" s="254"/>
      <c r="R54" s="266" t="s">
        <v>248</v>
      </c>
      <c r="S54" s="254"/>
      <c r="T54" s="254"/>
      <c r="U54" s="254"/>
      <c r="V54" s="254"/>
      <c r="W54" s="254"/>
      <c r="X54" s="254"/>
      <c r="Y54" s="254"/>
      <c r="Z54" s="254"/>
      <c r="AA54" s="254"/>
      <c r="AB54" s="254"/>
      <c r="AC54" s="254"/>
      <c r="AD54" s="254"/>
      <c r="AE54" s="254"/>
      <c r="AF54" s="254"/>
      <c r="AG54" s="30"/>
    </row>
    <row r="55" spans="1:33">
      <c r="A55" s="24"/>
      <c r="B55" s="29"/>
      <c r="C55" s="254"/>
      <c r="D55" s="254" t="s">
        <v>27</v>
      </c>
      <c r="E55" s="254"/>
      <c r="F55" s="254"/>
      <c r="G55" s="254"/>
      <c r="H55" s="254"/>
      <c r="I55" s="254"/>
      <c r="J55" s="254"/>
      <c r="K55" s="254"/>
      <c r="L55" s="254"/>
      <c r="M55" s="254" t="s">
        <v>28</v>
      </c>
      <c r="N55" s="254"/>
      <c r="O55" s="254"/>
      <c r="P55" s="254"/>
      <c r="Q55" s="254"/>
      <c r="R55" s="266" t="s">
        <v>29</v>
      </c>
      <c r="S55" s="254"/>
      <c r="T55" s="254"/>
      <c r="U55" s="254"/>
      <c r="V55" s="254"/>
      <c r="W55" s="254"/>
      <c r="X55" s="254"/>
      <c r="Y55" s="254"/>
      <c r="Z55" s="254"/>
      <c r="AA55" s="254"/>
      <c r="AB55" s="254"/>
      <c r="AC55" s="254"/>
      <c r="AD55" s="254"/>
      <c r="AE55" s="254"/>
      <c r="AF55" s="254"/>
      <c r="AG55" s="30"/>
    </row>
    <row r="56" spans="1:33">
      <c r="A56" s="24"/>
      <c r="B56" s="29"/>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30"/>
    </row>
    <row r="57" spans="1:33">
      <c r="A57" s="24"/>
      <c r="B57" s="2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30"/>
    </row>
    <row r="58" spans="1:33">
      <c r="A58" s="24"/>
      <c r="B58" s="3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32"/>
    </row>
  </sheetData>
  <mergeCells count="71">
    <mergeCell ref="S38:U38"/>
    <mergeCell ref="V38:W38"/>
    <mergeCell ref="X38:Z38"/>
    <mergeCell ref="S42:U42"/>
    <mergeCell ref="AB40:AD40"/>
    <mergeCell ref="S41:U41"/>
    <mergeCell ref="V41:W41"/>
    <mergeCell ref="X41:Z41"/>
    <mergeCell ref="AB41:AD41"/>
    <mergeCell ref="AB42:AD42"/>
    <mergeCell ref="S40:U40"/>
    <mergeCell ref="X40:Z40"/>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D43:F43"/>
    <mergeCell ref="D40:F40"/>
    <mergeCell ref="G40:H40"/>
    <mergeCell ref="I40:K40"/>
    <mergeCell ref="M40:O40"/>
    <mergeCell ref="D41:F41"/>
    <mergeCell ref="G41:H41"/>
    <mergeCell ref="I41:K41"/>
    <mergeCell ref="M41:O41"/>
    <mergeCell ref="G43:H43"/>
    <mergeCell ref="I43:K43"/>
    <mergeCell ref="M43:O43"/>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6" t="s">
        <v>20</v>
      </c>
      <c r="J1" s="357"/>
      <c r="K1" s="204" t="s">
        <v>32</v>
      </c>
    </row>
    <row r="2" spans="1:11" ht="63.75" customHeight="1">
      <c r="G2" s="36"/>
      <c r="H2" s="36"/>
      <c r="I2" s="403"/>
      <c r="J2" s="404"/>
      <c r="K2" s="296"/>
    </row>
    <row r="3" spans="1:11" ht="15" customHeight="1">
      <c r="B3" s="13"/>
      <c r="C3" s="15"/>
      <c r="D3" s="15"/>
      <c r="E3" s="15"/>
      <c r="F3" s="15"/>
      <c r="G3" s="23"/>
      <c r="H3" s="23"/>
      <c r="I3" s="405"/>
      <c r="J3" s="406"/>
      <c r="K3" s="145">
        <v>41731</v>
      </c>
    </row>
    <row r="4" spans="1:11" ht="15" customHeight="1">
      <c r="B4" s="13"/>
      <c r="C4" s="15"/>
      <c r="D4" s="15"/>
      <c r="E4" s="15"/>
      <c r="F4" s="15"/>
      <c r="G4" s="23"/>
      <c r="H4" s="23"/>
      <c r="I4" s="297"/>
      <c r="J4" s="297"/>
      <c r="K4" s="297"/>
    </row>
    <row r="5" spans="1:11" ht="15.75" customHeight="1">
      <c r="B5" s="365"/>
      <c r="C5" s="366"/>
      <c r="D5" s="42"/>
      <c r="E5" s="42"/>
      <c r="F5" s="42"/>
      <c r="I5" s="147"/>
      <c r="J5" s="148" t="str">
        <f>+予算書!J5</f>
        <v>平成27年度</v>
      </c>
      <c r="K5" s="214" t="str">
        <f>+予算書!K5</f>
        <v>学術部発1５号</v>
      </c>
    </row>
    <row r="6" spans="1:11">
      <c r="B6" s="373" t="str">
        <f>+予算書!B6</f>
        <v>輸血細胞</v>
      </c>
      <c r="C6" s="371" t="s">
        <v>162</v>
      </c>
      <c r="D6" s="371"/>
      <c r="E6" s="371"/>
      <c r="F6" s="371"/>
      <c r="G6" s="407"/>
      <c r="H6" s="40"/>
      <c r="I6" s="150"/>
      <c r="J6" s="148" t="s">
        <v>30</v>
      </c>
      <c r="K6" s="151">
        <v>41730</v>
      </c>
    </row>
    <row r="7" spans="1:11" ht="14.1" customHeight="1">
      <c r="B7" s="375"/>
      <c r="C7" s="374"/>
      <c r="D7" s="374"/>
      <c r="E7" s="374"/>
      <c r="F7" s="374"/>
      <c r="G7" s="374"/>
      <c r="H7" s="41"/>
      <c r="I7" s="206"/>
      <c r="J7" s="367" t="str">
        <f>+予算書!J7</f>
        <v>(一社)岐阜県臨床検査技師会</v>
      </c>
      <c r="K7" s="368"/>
    </row>
    <row r="8" spans="1:11" ht="14.1" customHeight="1">
      <c r="B8" s="14"/>
      <c r="C8" s="14"/>
      <c r="D8" s="14"/>
      <c r="E8" s="14"/>
      <c r="F8" s="14"/>
      <c r="G8" s="12"/>
      <c r="H8" s="12"/>
      <c r="I8" s="153"/>
      <c r="J8" s="216" t="str">
        <f>+予算書!J8</f>
        <v>会長</v>
      </c>
      <c r="K8" s="214" t="str">
        <f>+予算書!K8</f>
        <v>兼子　徹</v>
      </c>
    </row>
    <row r="9" spans="1:11" s="2" customFormat="1" ht="14.1" customHeight="1">
      <c r="B9" s="14"/>
      <c r="C9" s="14"/>
      <c r="D9" s="14"/>
      <c r="E9" s="14"/>
      <c r="F9" s="14"/>
      <c r="G9" s="216"/>
      <c r="H9" s="216"/>
      <c r="I9" s="216"/>
      <c r="J9" s="216" t="str">
        <f>+予算書!J9</f>
        <v>学術部総括</v>
      </c>
      <c r="K9" s="214" t="str">
        <f>+予算書!K9</f>
        <v>浅野　敦</v>
      </c>
    </row>
    <row r="10" spans="1:11" s="2" customFormat="1" ht="14.1" customHeight="1">
      <c r="B10" s="9"/>
      <c r="C10" s="9"/>
      <c r="D10" s="9"/>
      <c r="E10" s="9"/>
      <c r="F10" s="9"/>
      <c r="G10" s="369" t="str">
        <f>+予算書!G10</f>
        <v>輸血細胞治療部門長</v>
      </c>
      <c r="H10" s="369"/>
      <c r="I10" s="369"/>
      <c r="J10" s="370"/>
      <c r="K10" s="214" t="str">
        <f>+予算書!K10</f>
        <v>八木　良仁</v>
      </c>
    </row>
    <row r="11" spans="1:11" s="2" customFormat="1" ht="14.1" customHeight="1">
      <c r="B11" s="214" t="s">
        <v>6</v>
      </c>
      <c r="C11" s="342" t="str">
        <f>+予算書!C11</f>
        <v>平成27年9月12日（土）　14：00 ～ 17：00　</v>
      </c>
      <c r="D11" s="342"/>
      <c r="E11" s="342"/>
      <c r="F11" s="342"/>
      <c r="G11" s="343"/>
      <c r="H11" s="343"/>
      <c r="I11" s="343"/>
      <c r="J11" s="343"/>
      <c r="K11" s="343"/>
    </row>
    <row r="12" spans="1:11" s="2" customFormat="1" ht="14.1" customHeight="1">
      <c r="B12" s="214" t="s">
        <v>7</v>
      </c>
      <c r="C12" s="342" t="str">
        <f>+予算書!C12</f>
        <v>ＪＡ久美愛厚生病院　くみあいホール</v>
      </c>
      <c r="D12" s="342"/>
      <c r="E12" s="342"/>
      <c r="F12" s="342"/>
      <c r="G12" s="343"/>
      <c r="H12" s="343"/>
      <c r="I12" s="343"/>
      <c r="J12" s="343"/>
      <c r="K12" s="343"/>
    </row>
    <row r="13" spans="1:11" s="2" customFormat="1" ht="14.1" customHeight="1">
      <c r="B13" s="214" t="s">
        <v>8</v>
      </c>
      <c r="C13" s="408"/>
      <c r="D13" s="408"/>
      <c r="E13" s="408"/>
      <c r="F13" s="408"/>
      <c r="G13" s="343"/>
      <c r="H13" s="343"/>
      <c r="I13" s="343"/>
      <c r="J13" s="343"/>
      <c r="K13" s="343"/>
    </row>
    <row r="14" spans="1:11" s="2" customFormat="1" ht="14.1" customHeight="1">
      <c r="B14" s="157"/>
      <c r="C14" s="342"/>
      <c r="D14" s="342"/>
      <c r="E14" s="342"/>
      <c r="F14" s="342"/>
      <c r="G14" s="343"/>
      <c r="H14" s="343"/>
      <c r="I14" s="343"/>
      <c r="J14" s="343"/>
      <c r="K14" s="343"/>
    </row>
    <row r="15" spans="1:11" s="2" customFormat="1" ht="14.1" customHeight="1">
      <c r="B15" s="157"/>
      <c r="C15" s="342"/>
      <c r="D15" s="342"/>
      <c r="E15" s="342"/>
      <c r="F15" s="342"/>
      <c r="G15" s="343"/>
      <c r="H15" s="343"/>
      <c r="I15" s="343"/>
      <c r="J15" s="343"/>
      <c r="K15" s="343"/>
    </row>
    <row r="16" spans="1:11" s="2" customFormat="1" ht="14.1" customHeight="1">
      <c r="B16" s="157"/>
      <c r="C16" s="342"/>
      <c r="D16" s="342"/>
      <c r="E16" s="342"/>
      <c r="F16" s="342"/>
      <c r="G16" s="343"/>
      <c r="H16" s="343"/>
      <c r="I16" s="343"/>
      <c r="J16" s="343"/>
      <c r="K16" s="343"/>
    </row>
    <row r="17" spans="2:17" s="2" customFormat="1" ht="14.1" customHeight="1">
      <c r="B17" s="157"/>
      <c r="C17" s="342" t="str">
        <f>+予算書!C17</f>
        <v xml:space="preserve"> </v>
      </c>
      <c r="D17" s="342"/>
      <c r="E17" s="342"/>
      <c r="F17" s="342"/>
      <c r="G17" s="343"/>
      <c r="H17" s="343"/>
      <c r="I17" s="343"/>
      <c r="J17" s="343"/>
      <c r="K17" s="343"/>
    </row>
    <row r="18" spans="2:17" s="2" customFormat="1" ht="14.1" customHeight="1">
      <c r="B18" s="273"/>
      <c r="C18" s="273"/>
      <c r="D18" s="273"/>
      <c r="E18" s="273"/>
      <c r="F18" s="273"/>
      <c r="G18" s="273"/>
      <c r="H18" s="273"/>
      <c r="I18" s="273"/>
      <c r="J18" s="273"/>
      <c r="K18" s="273"/>
    </row>
    <row r="19" spans="2:17" ht="15" customHeight="1">
      <c r="B19" s="158" t="s">
        <v>149</v>
      </c>
      <c r="C19" s="348" t="s">
        <v>160</v>
      </c>
      <c r="D19" s="348"/>
      <c r="E19" s="348"/>
      <c r="F19" s="348"/>
      <c r="G19" s="348"/>
      <c r="H19" s="348"/>
      <c r="I19" s="348"/>
      <c r="J19" s="349"/>
      <c r="K19" s="159" t="s">
        <v>11</v>
      </c>
      <c r="M19" s="2"/>
      <c r="N19" s="2"/>
      <c r="O19" s="2"/>
      <c r="P19" s="2"/>
      <c r="Q19" s="2"/>
    </row>
    <row r="20" spans="2:17" ht="15" customHeight="1">
      <c r="B20" s="160" t="s">
        <v>150</v>
      </c>
      <c r="C20" s="344"/>
      <c r="D20" s="345"/>
      <c r="E20" s="345"/>
      <c r="F20" s="345"/>
      <c r="G20" s="346"/>
      <c r="H20" s="346"/>
      <c r="I20" s="346"/>
      <c r="J20" s="347"/>
      <c r="K20" s="161"/>
      <c r="M20" s="2"/>
      <c r="N20" s="2"/>
      <c r="O20" s="2"/>
      <c r="P20" s="2"/>
      <c r="Q20" s="2"/>
    </row>
    <row r="21" spans="2:17" ht="15" customHeight="1">
      <c r="B21" s="162" t="s">
        <v>151</v>
      </c>
      <c r="C21" s="350"/>
      <c r="D21" s="351"/>
      <c r="E21" s="351"/>
      <c r="F21" s="351"/>
      <c r="G21" s="351"/>
      <c r="H21" s="351"/>
      <c r="I21" s="351"/>
      <c r="J21" s="362"/>
      <c r="K21" s="161"/>
      <c r="M21" s="2"/>
      <c r="N21" s="2"/>
      <c r="O21" s="2"/>
      <c r="P21" s="2"/>
      <c r="Q21" s="2"/>
    </row>
    <row r="22" spans="2:17" ht="15" customHeight="1">
      <c r="B22" s="160" t="s">
        <v>152</v>
      </c>
      <c r="C22" s="344"/>
      <c r="D22" s="345"/>
      <c r="E22" s="345"/>
      <c r="F22" s="345"/>
      <c r="G22" s="346"/>
      <c r="H22" s="346"/>
      <c r="I22" s="346"/>
      <c r="J22" s="347"/>
      <c r="K22" s="161"/>
      <c r="M22" s="2"/>
      <c r="N22" s="2"/>
      <c r="O22" s="2"/>
      <c r="P22" s="2"/>
      <c r="Q22" s="2"/>
    </row>
    <row r="23" spans="2:17" ht="15" customHeight="1">
      <c r="B23" s="162" t="s">
        <v>153</v>
      </c>
      <c r="C23" s="350"/>
      <c r="D23" s="351"/>
      <c r="E23" s="351"/>
      <c r="F23" s="351"/>
      <c r="G23" s="351"/>
      <c r="H23" s="351"/>
      <c r="I23" s="351"/>
      <c r="J23" s="362"/>
      <c r="K23" s="169"/>
      <c r="M23" s="2"/>
      <c r="N23" s="2"/>
      <c r="O23" s="2"/>
      <c r="P23" s="2"/>
      <c r="Q23" s="2"/>
    </row>
    <row r="24" spans="2:17" ht="15" customHeight="1">
      <c r="B24" s="160" t="s">
        <v>154</v>
      </c>
      <c r="C24" s="344"/>
      <c r="D24" s="345"/>
      <c r="E24" s="345"/>
      <c r="F24" s="345"/>
      <c r="G24" s="346"/>
      <c r="H24" s="346"/>
      <c r="I24" s="346"/>
      <c r="J24" s="347"/>
      <c r="K24" s="169"/>
      <c r="M24" s="2"/>
      <c r="N24" s="2"/>
      <c r="O24" s="2"/>
      <c r="P24" s="2"/>
      <c r="Q24" s="2"/>
    </row>
    <row r="25" spans="2:17" ht="15" customHeight="1">
      <c r="B25" s="162" t="s">
        <v>155</v>
      </c>
      <c r="C25" s="350"/>
      <c r="D25" s="351"/>
      <c r="E25" s="351"/>
      <c r="F25" s="351"/>
      <c r="G25" s="351"/>
      <c r="H25" s="351"/>
      <c r="I25" s="351"/>
      <c r="J25" s="362"/>
      <c r="K25" s="169"/>
      <c r="M25" s="75" t="s">
        <v>170</v>
      </c>
      <c r="N25" s="2"/>
      <c r="O25" s="2"/>
      <c r="P25" s="2"/>
      <c r="Q25" s="2"/>
    </row>
    <row r="26" spans="2:17" ht="15" customHeight="1">
      <c r="B26" s="160" t="s">
        <v>156</v>
      </c>
      <c r="C26" s="344"/>
      <c r="D26" s="345"/>
      <c r="E26" s="345"/>
      <c r="F26" s="345"/>
      <c r="G26" s="346"/>
      <c r="H26" s="346"/>
      <c r="I26" s="346"/>
      <c r="J26" s="347"/>
      <c r="K26" s="169"/>
      <c r="M26" s="74" t="s">
        <v>216</v>
      </c>
      <c r="N26" s="2"/>
      <c r="O26" s="2"/>
      <c r="P26" s="2"/>
      <c r="Q26" s="2"/>
    </row>
    <row r="27" spans="2:17" ht="15" customHeight="1">
      <c r="B27" s="162" t="s">
        <v>219</v>
      </c>
      <c r="C27" s="350"/>
      <c r="D27" s="351"/>
      <c r="E27" s="351"/>
      <c r="F27" s="351"/>
      <c r="G27" s="351"/>
      <c r="H27" s="351"/>
      <c r="I27" s="351"/>
      <c r="J27" s="362"/>
      <c r="K27" s="169"/>
      <c r="M27" s="73" t="s">
        <v>169</v>
      </c>
      <c r="N27" s="2"/>
      <c r="O27" s="2"/>
      <c r="P27" s="2"/>
      <c r="Q27" s="2"/>
    </row>
    <row r="28" spans="2:17" ht="15" customHeight="1">
      <c r="B28" s="160"/>
      <c r="C28" s="178"/>
      <c r="D28" s="178"/>
      <c r="E28" s="178"/>
      <c r="F28" s="178"/>
      <c r="G28" s="178"/>
      <c r="H28" s="178"/>
      <c r="I28" s="178"/>
      <c r="J28" s="179" t="s">
        <v>2</v>
      </c>
      <c r="K28" s="274">
        <f>SUM(K20:K27)</f>
        <v>0</v>
      </c>
      <c r="M28" s="134" t="s">
        <v>224</v>
      </c>
      <c r="N28" s="2"/>
      <c r="O28" s="2"/>
      <c r="P28" s="2"/>
      <c r="Q28" s="2"/>
    </row>
    <row r="29" spans="2:17" ht="15" customHeight="1">
      <c r="B29" s="275" t="s">
        <v>157</v>
      </c>
      <c r="C29" s="276"/>
      <c r="D29" s="276"/>
      <c r="E29" s="276"/>
      <c r="F29" s="276"/>
      <c r="G29" s="277"/>
      <c r="H29" s="277"/>
      <c r="I29" s="277"/>
      <c r="J29" s="278"/>
      <c r="K29" s="279"/>
      <c r="M29" s="2"/>
      <c r="N29" s="2"/>
      <c r="O29" s="2"/>
      <c r="P29" s="2"/>
      <c r="Q29" s="2"/>
    </row>
    <row r="30" spans="2:17" ht="15.95" customHeight="1">
      <c r="B30" s="280"/>
      <c r="C30" s="281"/>
      <c r="D30" s="281"/>
      <c r="E30" s="281"/>
      <c r="F30" s="281"/>
      <c r="G30" s="282"/>
      <c r="H30" s="282"/>
      <c r="I30" s="282"/>
      <c r="J30" s="282"/>
      <c r="K30" s="283"/>
    </row>
    <row r="31" spans="2:17" ht="15.95" customHeight="1">
      <c r="B31" s="284"/>
      <c r="C31" s="257"/>
      <c r="D31" s="257"/>
      <c r="E31" s="257"/>
      <c r="F31" s="257"/>
      <c r="G31" s="257"/>
      <c r="H31" s="257"/>
      <c r="I31" s="257"/>
      <c r="J31" s="257"/>
      <c r="K31" s="285"/>
    </row>
    <row r="32" spans="2:17" ht="15.95" customHeight="1">
      <c r="B32" s="286"/>
      <c r="C32" s="287"/>
      <c r="D32" s="287"/>
      <c r="E32" s="287"/>
      <c r="F32" s="287"/>
      <c r="G32" s="287"/>
      <c r="H32" s="287"/>
      <c r="I32" s="287"/>
      <c r="J32" s="287"/>
      <c r="K32" s="288"/>
    </row>
    <row r="33" spans="2:13" ht="11.25" customHeight="1">
      <c r="B33" s="147"/>
      <c r="C33" s="147"/>
      <c r="D33" s="147"/>
      <c r="E33" s="147"/>
      <c r="F33" s="147"/>
      <c r="G33" s="147"/>
      <c r="H33" s="147"/>
      <c r="I33" s="147"/>
      <c r="J33" s="147"/>
      <c r="K33" s="147"/>
    </row>
    <row r="34" spans="2:13">
      <c r="B34" s="289"/>
      <c r="C34" s="147"/>
      <c r="D34" s="147"/>
      <c r="E34" s="147"/>
      <c r="F34" s="147"/>
      <c r="G34" s="147"/>
      <c r="H34" s="147"/>
      <c r="I34" s="147"/>
      <c r="J34" s="147"/>
      <c r="K34" s="147"/>
    </row>
    <row r="35" spans="2:13" ht="15" customHeight="1">
      <c r="B35" s="158" t="s">
        <v>158</v>
      </c>
      <c r="C35" s="348" t="s">
        <v>161</v>
      </c>
      <c r="D35" s="348"/>
      <c r="E35" s="348"/>
      <c r="F35" s="348"/>
      <c r="G35" s="348"/>
      <c r="H35" s="348"/>
      <c r="I35" s="348"/>
      <c r="J35" s="349"/>
      <c r="K35" s="159" t="s">
        <v>11</v>
      </c>
    </row>
    <row r="36" spans="2:13" ht="15" customHeight="1">
      <c r="B36" s="160" t="s">
        <v>150</v>
      </c>
      <c r="C36" s="344"/>
      <c r="D36" s="345"/>
      <c r="E36" s="345"/>
      <c r="F36" s="345"/>
      <c r="G36" s="346"/>
      <c r="H36" s="346"/>
      <c r="I36" s="346"/>
      <c r="J36" s="347"/>
      <c r="K36" s="161"/>
    </row>
    <row r="37" spans="2:13" ht="15" customHeight="1">
      <c r="B37" s="162" t="s">
        <v>151</v>
      </c>
      <c r="C37" s="350"/>
      <c r="D37" s="351"/>
      <c r="E37" s="351"/>
      <c r="F37" s="351"/>
      <c r="G37" s="351"/>
      <c r="H37" s="351"/>
      <c r="I37" s="351"/>
      <c r="J37" s="362"/>
      <c r="K37" s="161"/>
    </row>
    <row r="38" spans="2:13" ht="15" customHeight="1">
      <c r="B38" s="160" t="s">
        <v>152</v>
      </c>
      <c r="C38" s="344"/>
      <c r="D38" s="345"/>
      <c r="E38" s="345"/>
      <c r="F38" s="345"/>
      <c r="G38" s="346"/>
      <c r="H38" s="346"/>
      <c r="I38" s="346"/>
      <c r="J38" s="347"/>
      <c r="K38" s="161"/>
    </row>
    <row r="39" spans="2:13" ht="15" customHeight="1">
      <c r="B39" s="162" t="s">
        <v>153</v>
      </c>
      <c r="C39" s="350"/>
      <c r="D39" s="351"/>
      <c r="E39" s="351"/>
      <c r="F39" s="351"/>
      <c r="G39" s="351"/>
      <c r="H39" s="351"/>
      <c r="I39" s="351"/>
      <c r="J39" s="362"/>
      <c r="K39" s="169"/>
    </row>
    <row r="40" spans="2:13" ht="15" customHeight="1">
      <c r="B40" s="160" t="s">
        <v>154</v>
      </c>
      <c r="C40" s="344"/>
      <c r="D40" s="345"/>
      <c r="E40" s="345"/>
      <c r="F40" s="345"/>
      <c r="G40" s="346"/>
      <c r="H40" s="346"/>
      <c r="I40" s="346"/>
      <c r="J40" s="347"/>
      <c r="K40" s="169"/>
    </row>
    <row r="41" spans="2:13" ht="15" customHeight="1">
      <c r="B41" s="162" t="s">
        <v>155</v>
      </c>
      <c r="C41" s="350"/>
      <c r="D41" s="351"/>
      <c r="E41" s="351"/>
      <c r="F41" s="351"/>
      <c r="G41" s="351"/>
      <c r="H41" s="351"/>
      <c r="I41" s="351"/>
      <c r="J41" s="362"/>
      <c r="K41" s="169"/>
      <c r="M41" s="75" t="s">
        <v>170</v>
      </c>
    </row>
    <row r="42" spans="2:13" ht="15" customHeight="1">
      <c r="B42" s="160" t="s">
        <v>156</v>
      </c>
      <c r="C42" s="344"/>
      <c r="D42" s="345"/>
      <c r="E42" s="345"/>
      <c r="F42" s="345"/>
      <c r="G42" s="346"/>
      <c r="H42" s="346"/>
      <c r="I42" s="346"/>
      <c r="J42" s="347"/>
      <c r="K42" s="169"/>
      <c r="M42" s="74" t="s">
        <v>216</v>
      </c>
    </row>
    <row r="43" spans="2:13" ht="15" customHeight="1">
      <c r="B43" s="162" t="s">
        <v>219</v>
      </c>
      <c r="C43" s="350"/>
      <c r="D43" s="351"/>
      <c r="E43" s="351"/>
      <c r="F43" s="351"/>
      <c r="G43" s="351"/>
      <c r="H43" s="351"/>
      <c r="I43" s="351"/>
      <c r="J43" s="362"/>
      <c r="K43" s="290"/>
      <c r="M43" s="73" t="s">
        <v>169</v>
      </c>
    </row>
    <row r="44" spans="2:13" ht="15" customHeight="1">
      <c r="B44" s="291"/>
      <c r="C44" s="178"/>
      <c r="D44" s="178"/>
      <c r="E44" s="178"/>
      <c r="F44" s="178"/>
      <c r="G44" s="178"/>
      <c r="H44" s="178"/>
      <c r="I44" s="178"/>
      <c r="J44" s="179" t="s">
        <v>2</v>
      </c>
      <c r="K44" s="274">
        <f>SUM(K36:K43)</f>
        <v>0</v>
      </c>
      <c r="M44" s="134" t="s">
        <v>224</v>
      </c>
    </row>
    <row r="45" spans="2:13" ht="15" customHeight="1">
      <c r="B45" s="275" t="s">
        <v>157</v>
      </c>
      <c r="C45" s="276"/>
      <c r="D45" s="276"/>
      <c r="E45" s="276"/>
      <c r="F45" s="276"/>
      <c r="G45" s="277"/>
      <c r="H45" s="277"/>
      <c r="I45" s="277"/>
      <c r="J45" s="278"/>
      <c r="K45" s="279"/>
    </row>
    <row r="46" spans="2:13" ht="15.95" customHeight="1">
      <c r="B46" s="280"/>
      <c r="C46" s="281"/>
      <c r="D46" s="281"/>
      <c r="E46" s="281"/>
      <c r="F46" s="281"/>
      <c r="G46" s="282"/>
      <c r="H46" s="282"/>
      <c r="I46" s="282"/>
      <c r="J46" s="282"/>
      <c r="K46" s="283"/>
    </row>
    <row r="47" spans="2:13" ht="15.95" customHeight="1">
      <c r="B47" s="284"/>
      <c r="C47" s="257"/>
      <c r="D47" s="257"/>
      <c r="E47" s="257"/>
      <c r="F47" s="257"/>
      <c r="G47" s="257"/>
      <c r="H47" s="257"/>
      <c r="I47" s="257"/>
      <c r="J47" s="257"/>
      <c r="K47" s="285"/>
    </row>
    <row r="48" spans="2:13" ht="15.95" customHeight="1">
      <c r="B48" s="286"/>
      <c r="C48" s="287"/>
      <c r="D48" s="287"/>
      <c r="E48" s="287"/>
      <c r="F48" s="287"/>
      <c r="G48" s="287"/>
      <c r="H48" s="287"/>
      <c r="I48" s="287"/>
      <c r="J48" s="287"/>
      <c r="K48" s="288"/>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48" t="s">
        <v>161</v>
      </c>
      <c r="D52" s="348"/>
      <c r="E52" s="348"/>
      <c r="F52" s="348"/>
      <c r="G52" s="348"/>
      <c r="H52" s="348"/>
      <c r="I52" s="348"/>
      <c r="J52" s="349"/>
      <c r="K52" s="159" t="s">
        <v>11</v>
      </c>
    </row>
    <row r="53" spans="2:13" ht="15" customHeight="1">
      <c r="B53" s="160" t="s">
        <v>150</v>
      </c>
      <c r="C53" s="344"/>
      <c r="D53" s="345"/>
      <c r="E53" s="345"/>
      <c r="F53" s="345"/>
      <c r="G53" s="346"/>
      <c r="H53" s="346"/>
      <c r="I53" s="346"/>
      <c r="J53" s="347"/>
      <c r="K53" s="161"/>
    </row>
    <row r="54" spans="2:13" ht="15" customHeight="1">
      <c r="B54" s="162" t="s">
        <v>151</v>
      </c>
      <c r="C54" s="350"/>
      <c r="D54" s="351"/>
      <c r="E54" s="351"/>
      <c r="F54" s="351"/>
      <c r="G54" s="351"/>
      <c r="H54" s="351"/>
      <c r="I54" s="351"/>
      <c r="J54" s="362"/>
      <c r="K54" s="161"/>
    </row>
    <row r="55" spans="2:13" ht="15" customHeight="1">
      <c r="B55" s="160" t="s">
        <v>152</v>
      </c>
      <c r="C55" s="344"/>
      <c r="D55" s="345"/>
      <c r="E55" s="345"/>
      <c r="F55" s="345"/>
      <c r="G55" s="346"/>
      <c r="H55" s="346"/>
      <c r="I55" s="346"/>
      <c r="J55" s="347"/>
      <c r="K55" s="161"/>
    </row>
    <row r="56" spans="2:13" ht="15" customHeight="1">
      <c r="B56" s="162" t="s">
        <v>153</v>
      </c>
      <c r="C56" s="350"/>
      <c r="D56" s="351"/>
      <c r="E56" s="351"/>
      <c r="F56" s="351"/>
      <c r="G56" s="351"/>
      <c r="H56" s="351"/>
      <c r="I56" s="351"/>
      <c r="J56" s="362"/>
      <c r="K56" s="169"/>
    </row>
    <row r="57" spans="2:13" ht="15" customHeight="1">
      <c r="B57" s="160" t="s">
        <v>154</v>
      </c>
      <c r="C57" s="344"/>
      <c r="D57" s="345"/>
      <c r="E57" s="345"/>
      <c r="F57" s="345"/>
      <c r="G57" s="346"/>
      <c r="H57" s="346"/>
      <c r="I57" s="346"/>
      <c r="J57" s="347"/>
      <c r="K57" s="169"/>
    </row>
    <row r="58" spans="2:13" ht="15" customHeight="1">
      <c r="B58" s="162" t="s">
        <v>155</v>
      </c>
      <c r="C58" s="350"/>
      <c r="D58" s="351"/>
      <c r="E58" s="351"/>
      <c r="F58" s="351"/>
      <c r="G58" s="351"/>
      <c r="H58" s="351"/>
      <c r="I58" s="351"/>
      <c r="J58" s="362"/>
      <c r="K58" s="169"/>
      <c r="M58" s="75" t="s">
        <v>170</v>
      </c>
    </row>
    <row r="59" spans="2:13" ht="15" customHeight="1">
      <c r="B59" s="160" t="s">
        <v>156</v>
      </c>
      <c r="C59" s="344"/>
      <c r="D59" s="345"/>
      <c r="E59" s="345"/>
      <c r="F59" s="345"/>
      <c r="G59" s="346"/>
      <c r="H59" s="346"/>
      <c r="I59" s="346"/>
      <c r="J59" s="347"/>
      <c r="K59" s="169"/>
      <c r="M59" s="74" t="s">
        <v>216</v>
      </c>
    </row>
    <row r="60" spans="2:13" ht="15" customHeight="1">
      <c r="B60" s="162" t="s">
        <v>219</v>
      </c>
      <c r="C60" s="350"/>
      <c r="D60" s="351"/>
      <c r="E60" s="351"/>
      <c r="F60" s="351"/>
      <c r="G60" s="351"/>
      <c r="H60" s="351"/>
      <c r="I60" s="351"/>
      <c r="J60" s="362"/>
      <c r="K60" s="290"/>
      <c r="M60" s="73" t="s">
        <v>169</v>
      </c>
    </row>
    <row r="61" spans="2:13" ht="15" customHeight="1">
      <c r="B61" s="291"/>
      <c r="C61" s="178"/>
      <c r="D61" s="178"/>
      <c r="E61" s="178"/>
      <c r="F61" s="178"/>
      <c r="G61" s="178"/>
      <c r="H61" s="178"/>
      <c r="I61" s="178"/>
      <c r="J61" s="179" t="s">
        <v>2</v>
      </c>
      <c r="K61" s="274">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60:J60"/>
    <mergeCell ref="C57:J57"/>
    <mergeCell ref="C58:J58"/>
    <mergeCell ref="C59:J59"/>
    <mergeCell ref="C53:J53"/>
    <mergeCell ref="C54:J54"/>
    <mergeCell ref="C55:J55"/>
    <mergeCell ref="C56:J56"/>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I1:J1"/>
    <mergeCell ref="I2:J2"/>
    <mergeCell ref="I3:J3"/>
    <mergeCell ref="B5:C5"/>
    <mergeCell ref="C15:K15"/>
    <mergeCell ref="B6:B7"/>
    <mergeCell ref="C6:G7"/>
    <mergeCell ref="C13:K13"/>
    <mergeCell ref="C21:J21"/>
    <mergeCell ref="C22:J22"/>
    <mergeCell ref="C23:J23"/>
    <mergeCell ref="C24:J24"/>
    <mergeCell ref="C25:J25"/>
    <mergeCell ref="C35:J35"/>
    <mergeCell ref="C36:J36"/>
    <mergeCell ref="C27:J27"/>
    <mergeCell ref="C37:J37"/>
    <mergeCell ref="C38:J38"/>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9" t="s">
        <v>186</v>
      </c>
      <c r="C3" s="409"/>
      <c r="D3" s="409"/>
      <c r="E3" s="409"/>
      <c r="F3" s="409"/>
      <c r="G3" s="409"/>
      <c r="H3" s="409"/>
      <c r="I3" s="409"/>
      <c r="J3" s="99"/>
      <c r="K3" s="99"/>
      <c r="L3" s="99"/>
      <c r="M3" s="99"/>
      <c r="N3" s="99"/>
      <c r="O3" s="99"/>
      <c r="P3" s="99"/>
      <c r="Q3" s="99"/>
      <c r="R3" s="99"/>
      <c r="S3" s="99"/>
      <c r="T3" s="99"/>
    </row>
    <row r="4" spans="1:20" ht="12.75">
      <c r="A4" s="99"/>
      <c r="B4" s="409"/>
      <c r="C4" s="409"/>
      <c r="D4" s="409"/>
      <c r="E4" s="409"/>
      <c r="F4" s="409"/>
      <c r="G4" s="409"/>
      <c r="H4" s="409"/>
      <c r="I4" s="409"/>
      <c r="J4" s="99"/>
      <c r="K4" s="99"/>
      <c r="L4" s="99"/>
      <c r="M4" s="99"/>
      <c r="N4" s="99"/>
      <c r="O4" s="99"/>
      <c r="P4" s="99"/>
      <c r="Q4" s="99"/>
      <c r="R4" s="99"/>
      <c r="S4" s="99"/>
      <c r="T4" s="99"/>
    </row>
    <row r="5" spans="1:20" ht="12.75">
      <c r="A5" s="99"/>
      <c r="B5" s="409"/>
      <c r="C5" s="409"/>
      <c r="D5" s="409"/>
      <c r="E5" s="409"/>
      <c r="F5" s="409"/>
      <c r="G5" s="409"/>
      <c r="H5" s="409"/>
      <c r="I5" s="409"/>
      <c r="J5" s="99"/>
      <c r="K5" s="99"/>
      <c r="L5" s="99"/>
      <c r="M5" s="99"/>
      <c r="N5" s="99"/>
      <c r="O5" s="99"/>
      <c r="P5" s="99"/>
      <c r="Q5" s="99"/>
      <c r="R5" s="99"/>
      <c r="S5" s="99"/>
      <c r="T5" s="99"/>
    </row>
    <row r="6" spans="1:20" ht="12.75">
      <c r="A6" s="99"/>
      <c r="B6" s="410"/>
      <c r="C6" s="410"/>
      <c r="D6" s="410"/>
      <c r="E6" s="410"/>
      <c r="F6" s="410"/>
      <c r="G6" s="410"/>
      <c r="H6" s="410"/>
      <c r="I6" s="410"/>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1" t="s">
        <v>189</v>
      </c>
      <c r="D11" s="412"/>
      <c r="E11" s="412"/>
      <c r="F11" s="412"/>
      <c r="G11" s="412"/>
      <c r="H11" s="412"/>
      <c r="I11" s="413"/>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4" t="s">
        <v>198</v>
      </c>
      <c r="D25" s="415"/>
      <c r="E25" s="415"/>
      <c r="F25" s="415"/>
      <c r="G25" s="415"/>
      <c r="H25" s="415"/>
      <c r="I25" s="415"/>
      <c r="J25" s="99"/>
      <c r="K25" s="99"/>
      <c r="L25" s="99"/>
      <c r="M25" s="99"/>
      <c r="N25" s="99"/>
      <c r="O25" s="99"/>
      <c r="P25" s="99"/>
      <c r="Q25" s="99"/>
      <c r="R25" s="99"/>
      <c r="S25" s="99"/>
      <c r="T25" s="99"/>
    </row>
    <row r="26" spans="1:20" ht="12.75">
      <c r="A26" s="99"/>
      <c r="C26" s="415"/>
      <c r="D26" s="415"/>
      <c r="E26" s="415"/>
      <c r="F26" s="415"/>
      <c r="G26" s="415"/>
      <c r="H26" s="415"/>
      <c r="I26" s="415"/>
      <c r="J26" s="99"/>
      <c r="K26" s="99"/>
      <c r="L26" s="99"/>
      <c r="M26" s="99"/>
      <c r="N26" s="99"/>
      <c r="O26" s="99"/>
      <c r="P26" s="99"/>
      <c r="Q26" s="99"/>
      <c r="R26" s="99"/>
      <c r="S26" s="99"/>
      <c r="T26" s="99"/>
    </row>
    <row r="27" spans="1:20" ht="15" customHeight="1">
      <c r="A27" s="99"/>
      <c r="C27" s="415"/>
      <c r="D27" s="415"/>
      <c r="E27" s="415"/>
      <c r="F27" s="415"/>
      <c r="G27" s="415"/>
      <c r="H27" s="415"/>
      <c r="I27" s="415"/>
      <c r="J27" s="99"/>
      <c r="K27" s="99"/>
      <c r="L27" s="99"/>
      <c r="M27" s="99"/>
      <c r="N27" s="99"/>
      <c r="O27" s="99"/>
      <c r="P27" s="99"/>
      <c r="Q27" s="99"/>
      <c r="R27" s="99"/>
      <c r="S27" s="99"/>
      <c r="T27" s="99"/>
    </row>
    <row r="28" spans="1:20" ht="38.25" customHeight="1">
      <c r="A28" s="99"/>
      <c r="C28" s="415"/>
      <c r="D28" s="415"/>
      <c r="E28" s="415"/>
      <c r="F28" s="415"/>
      <c r="G28" s="415"/>
      <c r="H28" s="415"/>
      <c r="I28" s="415"/>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6" t="s">
        <v>208</v>
      </c>
      <c r="D43" s="417"/>
      <c r="E43" s="417"/>
      <c r="F43" s="417"/>
      <c r="G43" s="417"/>
      <c r="H43" s="417"/>
      <c r="I43" s="417"/>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8" t="s">
        <v>228</v>
      </c>
      <c r="G11" s="419"/>
      <c r="H11" s="420"/>
    </row>
    <row r="12" spans="1:8" ht="18.75">
      <c r="A12" s="128"/>
      <c r="B12" s="143" t="s">
        <v>177</v>
      </c>
      <c r="C12" s="131" t="s">
        <v>178</v>
      </c>
      <c r="D12" s="132" t="s">
        <v>179</v>
      </c>
      <c r="E12" s="117"/>
      <c r="F12" s="421"/>
      <c r="G12" s="422"/>
      <c r="H12" s="423"/>
    </row>
    <row r="13" spans="1:8" ht="19.5" thickBot="1">
      <c r="A13" s="129"/>
      <c r="B13" s="144">
        <f>ROUNDDOWN(IF(D13&gt;897900,897900/0.8979+(D13-897900)/0.7958,D13/0.8979),0)</f>
        <v>22274</v>
      </c>
      <c r="C13" s="123">
        <f>ROUNDDOWN(IF(B13&gt;1000000,1000000*0.1021+(B13-1000000)*0.2042,B13*0.1021),0)</f>
        <v>2274</v>
      </c>
      <c r="D13" s="124">
        <v>20000</v>
      </c>
      <c r="E13" s="125"/>
      <c r="F13" s="424"/>
      <c r="G13" s="425"/>
      <c r="H13" s="426"/>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8" t="s">
        <v>229</v>
      </c>
      <c r="G16" s="419"/>
      <c r="H16" s="420"/>
    </row>
    <row r="17" spans="1:8" ht="18.75">
      <c r="A17" s="128"/>
      <c r="B17" s="143" t="s">
        <v>177</v>
      </c>
      <c r="C17" s="131" t="s">
        <v>178</v>
      </c>
      <c r="D17" s="132" t="s">
        <v>179</v>
      </c>
      <c r="E17" s="117"/>
      <c r="F17" s="421"/>
      <c r="G17" s="422"/>
      <c r="H17" s="423"/>
    </row>
    <row r="18" spans="1:8" ht="19.5" thickBot="1">
      <c r="A18" s="129"/>
      <c r="B18" s="144">
        <f>ROUNDDOWN(IF(D18&gt;897900,897900/0.8979+(D18-897900)/0.7958,D18/0.8979),0)</f>
        <v>18933</v>
      </c>
      <c r="C18" s="123">
        <f>ROUNDDOWN(IF(B18&gt;1000000,1000000*0.1021+(B18-1000000)*0.2042,B18*0.1021),0)</f>
        <v>1933</v>
      </c>
      <c r="D18" s="124">
        <v>17000</v>
      </c>
      <c r="E18" s="125"/>
      <c r="F18" s="424"/>
      <c r="G18" s="425"/>
      <c r="H18" s="426"/>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8" t="s">
        <v>233</v>
      </c>
      <c r="G21" s="419"/>
      <c r="H21" s="420"/>
    </row>
    <row r="22" spans="1:8" ht="18.75">
      <c r="A22" s="128"/>
      <c r="B22" s="135" t="s">
        <v>230</v>
      </c>
      <c r="C22" s="141" t="s">
        <v>231</v>
      </c>
      <c r="D22" s="136" t="s">
        <v>232</v>
      </c>
      <c r="E22" s="117"/>
      <c r="F22" s="421"/>
      <c r="G22" s="422"/>
      <c r="H22" s="423"/>
    </row>
    <row r="23" spans="1:8" ht="19.5" thickBot="1">
      <c r="A23" s="129"/>
      <c r="B23" s="130">
        <f>+B13+B18</f>
        <v>41207</v>
      </c>
      <c r="C23" s="139">
        <f>+C13+C18</f>
        <v>4207</v>
      </c>
      <c r="D23" s="140">
        <f>+D13+D18</f>
        <v>37000</v>
      </c>
      <c r="E23" s="125"/>
      <c r="F23" s="424"/>
      <c r="G23" s="425"/>
      <c r="H23" s="426"/>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topLeftCell="A40" zoomScaleNormal="100" workbookViewId="0">
      <selection activeCell="J61" sqref="J61"/>
    </sheetView>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46"/>
      <c r="C2" s="451"/>
      <c r="D2" s="451"/>
      <c r="E2" s="451"/>
      <c r="F2" s="451"/>
      <c r="G2" s="300"/>
      <c r="H2" s="301"/>
    </row>
    <row r="3" spans="1:8" ht="14.1" customHeight="1">
      <c r="B3" s="447"/>
      <c r="C3" s="451"/>
      <c r="D3" s="451"/>
      <c r="E3" s="451"/>
      <c r="F3" s="451"/>
      <c r="G3" s="300"/>
      <c r="H3" s="228"/>
    </row>
    <row r="4" spans="1:8" s="2" customFormat="1" ht="16.5">
      <c r="B4" s="302"/>
      <c r="C4" s="302"/>
      <c r="D4" s="302"/>
      <c r="E4" s="295"/>
      <c r="F4" s="294"/>
      <c r="G4" s="294"/>
      <c r="H4" s="293"/>
    </row>
    <row r="5" spans="1:8" s="2" customFormat="1" ht="19.5">
      <c r="B5" s="448" t="s">
        <v>243</v>
      </c>
      <c r="C5" s="449"/>
      <c r="D5" s="449"/>
      <c r="E5" s="449"/>
      <c r="F5" s="449"/>
      <c r="G5" s="303"/>
      <c r="H5" s="293"/>
    </row>
    <row r="6" spans="1:8" s="2" customFormat="1" ht="19.5">
      <c r="B6" s="304"/>
      <c r="C6" s="305"/>
      <c r="D6" s="305"/>
      <c r="E6" s="294"/>
      <c r="F6" s="303"/>
      <c r="G6" s="303"/>
      <c r="H6" s="293"/>
    </row>
    <row r="7" spans="1:8" s="2" customFormat="1" ht="16.5">
      <c r="B7" s="454" t="s">
        <v>61</v>
      </c>
      <c r="C7" s="435" t="str">
        <f>+予算書!B6</f>
        <v>輸血細胞</v>
      </c>
      <c r="D7" s="430" t="s">
        <v>78</v>
      </c>
      <c r="E7" s="431"/>
      <c r="F7" s="432"/>
      <c r="G7" s="442"/>
      <c r="H7" s="306"/>
    </row>
    <row r="8" spans="1:8" s="2" customFormat="1" ht="14.1" customHeight="1">
      <c r="B8" s="455"/>
      <c r="C8" s="436"/>
      <c r="D8" s="433"/>
      <c r="E8" s="433"/>
      <c r="F8" s="434"/>
      <c r="G8" s="443"/>
      <c r="H8" s="307"/>
    </row>
    <row r="9" spans="1:8" s="2" customFormat="1" ht="14.1" customHeight="1">
      <c r="B9" s="452" t="s">
        <v>62</v>
      </c>
      <c r="C9" s="456" t="str">
        <f>+予算書!C11</f>
        <v>平成27年9月12日（土）　14：00 ～ 17：00　</v>
      </c>
      <c r="D9" s="457"/>
      <c r="E9" s="457"/>
      <c r="F9" s="458"/>
      <c r="G9" s="444"/>
      <c r="H9" s="307"/>
    </row>
    <row r="10" spans="1:8" s="2" customFormat="1" ht="14.1" customHeight="1">
      <c r="B10" s="453"/>
      <c r="C10" s="459"/>
      <c r="D10" s="460"/>
      <c r="E10" s="460"/>
      <c r="F10" s="461"/>
      <c r="G10" s="445"/>
      <c r="H10" s="308"/>
    </row>
    <row r="11" spans="1:8" ht="15" customHeight="1">
      <c r="B11" s="462" t="s">
        <v>90</v>
      </c>
      <c r="C11" s="463"/>
      <c r="D11" s="463"/>
      <c r="E11" s="464"/>
      <c r="F11" s="309" t="s">
        <v>9</v>
      </c>
      <c r="G11" s="465" t="s">
        <v>11</v>
      </c>
      <c r="H11" s="466"/>
    </row>
    <row r="12" spans="1:8" ht="15" customHeight="1">
      <c r="B12" s="298" t="s">
        <v>99</v>
      </c>
      <c r="C12" s="310" t="s">
        <v>280</v>
      </c>
      <c r="D12" s="311" t="s">
        <v>77</v>
      </c>
      <c r="E12" s="312" t="s">
        <v>108</v>
      </c>
      <c r="F12" s="313" t="s">
        <v>57</v>
      </c>
      <c r="G12" s="440">
        <v>1000</v>
      </c>
      <c r="H12" s="441"/>
    </row>
    <row r="13" spans="1:8" ht="15" customHeight="1">
      <c r="B13" s="298" t="s">
        <v>64</v>
      </c>
      <c r="C13" s="314">
        <f>+予算書!D45</f>
        <v>0</v>
      </c>
      <c r="D13" s="315"/>
      <c r="E13" s="316">
        <f>+予算書!F45</f>
        <v>0</v>
      </c>
      <c r="F13" s="313" t="s">
        <v>33</v>
      </c>
      <c r="G13" s="440">
        <f>+予算書!J45</f>
        <v>0</v>
      </c>
      <c r="H13" s="441"/>
    </row>
    <row r="14" spans="1:8" ht="15" customHeight="1">
      <c r="B14" s="298" t="s">
        <v>64</v>
      </c>
      <c r="C14" s="314"/>
      <c r="D14" s="315"/>
      <c r="E14" s="316"/>
      <c r="F14" s="313" t="s">
        <v>33</v>
      </c>
      <c r="G14" s="440">
        <v>0</v>
      </c>
      <c r="H14" s="441"/>
    </row>
    <row r="15" spans="1:8" ht="15" customHeight="1">
      <c r="B15" s="298" t="s">
        <v>63</v>
      </c>
      <c r="C15" s="437"/>
      <c r="D15" s="438"/>
      <c r="E15" s="439"/>
      <c r="F15" s="313" t="s">
        <v>58</v>
      </c>
      <c r="G15" s="440">
        <v>0</v>
      </c>
      <c r="H15" s="441"/>
    </row>
    <row r="16" spans="1:8" ht="15" customHeight="1">
      <c r="B16" s="298" t="s">
        <v>74</v>
      </c>
      <c r="C16" s="437"/>
      <c r="D16" s="438"/>
      <c r="E16" s="439"/>
      <c r="F16" s="313" t="s">
        <v>59</v>
      </c>
      <c r="G16" s="440">
        <v>0</v>
      </c>
      <c r="H16" s="441"/>
    </row>
    <row r="17" spans="2:8" ht="15" customHeight="1">
      <c r="B17" s="298"/>
      <c r="C17" s="437"/>
      <c r="D17" s="438"/>
      <c r="E17" s="439"/>
      <c r="F17" s="313"/>
      <c r="G17" s="440">
        <v>0</v>
      </c>
      <c r="H17" s="441"/>
    </row>
    <row r="18" spans="2:8" ht="15" customHeight="1">
      <c r="B18" s="317"/>
      <c r="C18" s="269"/>
      <c r="D18" s="269"/>
      <c r="E18" s="269"/>
      <c r="F18" s="270" t="s">
        <v>75</v>
      </c>
      <c r="G18" s="427">
        <f>SUM(G12:G17)</f>
        <v>1000</v>
      </c>
      <c r="H18" s="428"/>
    </row>
    <row r="19" spans="2:8" ht="15.95" customHeight="1">
      <c r="B19" s="318"/>
      <c r="C19" s="271"/>
      <c r="D19" s="271"/>
      <c r="E19" s="272"/>
      <c r="F19" s="272"/>
      <c r="G19" s="272"/>
      <c r="H19" s="319"/>
    </row>
    <row r="20" spans="2:8" ht="24">
      <c r="B20" s="320" t="s">
        <v>66</v>
      </c>
      <c r="C20" s="249"/>
      <c r="D20" s="321" t="s">
        <v>281</v>
      </c>
      <c r="E20" s="249"/>
      <c r="F20" s="249"/>
      <c r="G20" s="249"/>
      <c r="H20" s="322"/>
    </row>
    <row r="21" spans="2:8" ht="15.95" customHeight="1">
      <c r="B21" s="323"/>
      <c r="C21" s="249"/>
      <c r="D21" s="249"/>
      <c r="E21" s="249"/>
      <c r="F21" s="249"/>
      <c r="G21" s="249"/>
      <c r="H21" s="322"/>
    </row>
    <row r="22" spans="2:8" ht="24">
      <c r="B22" s="324"/>
      <c r="C22" s="325" t="s">
        <v>69</v>
      </c>
      <c r="D22" s="326"/>
      <c r="E22" s="334">
        <v>1000</v>
      </c>
      <c r="F22" s="327" t="s">
        <v>68</v>
      </c>
      <c r="G22" s="249"/>
      <c r="H22" s="322"/>
    </row>
    <row r="23" spans="2:8">
      <c r="B23" s="323"/>
      <c r="C23" s="249"/>
      <c r="D23" s="249"/>
      <c r="E23" s="249"/>
      <c r="F23" s="249"/>
      <c r="G23" s="249"/>
      <c r="H23" s="322"/>
    </row>
    <row r="24" spans="2:8">
      <c r="B24" s="323"/>
      <c r="C24" s="429" t="s">
        <v>70</v>
      </c>
      <c r="D24" s="429"/>
      <c r="E24" s="429"/>
      <c r="F24" s="42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46"/>
      <c r="C35" s="451"/>
      <c r="D35" s="451"/>
      <c r="E35" s="451"/>
      <c r="F35" s="451"/>
      <c r="G35" s="300"/>
      <c r="H35" s="301"/>
    </row>
    <row r="36" spans="1:8" ht="14.1" customHeight="1">
      <c r="B36" s="447"/>
      <c r="C36" s="451"/>
      <c r="D36" s="451"/>
      <c r="E36" s="451"/>
      <c r="F36" s="451"/>
      <c r="G36" s="300"/>
      <c r="H36" s="228"/>
    </row>
    <row r="37" spans="1:8" s="2" customFormat="1" ht="16.5">
      <c r="B37" s="302"/>
      <c r="C37" s="302"/>
      <c r="D37" s="302"/>
      <c r="E37" s="295"/>
      <c r="F37" s="294"/>
      <c r="G37" s="294"/>
      <c r="H37" s="293"/>
    </row>
    <row r="38" spans="1:8" s="2" customFormat="1" ht="19.5">
      <c r="B38" s="448" t="s">
        <v>244</v>
      </c>
      <c r="C38" s="449"/>
      <c r="D38" s="449"/>
      <c r="E38" s="449"/>
      <c r="F38" s="449"/>
      <c r="G38" s="303"/>
      <c r="H38" s="293"/>
    </row>
    <row r="39" spans="1:8" s="2" customFormat="1" ht="19.5">
      <c r="B39" s="304"/>
      <c r="C39" s="305"/>
      <c r="D39" s="305"/>
      <c r="E39" s="294"/>
      <c r="F39" s="303"/>
      <c r="G39" s="303"/>
      <c r="H39" s="293"/>
    </row>
    <row r="40" spans="1:8" s="2" customFormat="1" ht="16.5">
      <c r="B40" s="454" t="s">
        <v>61</v>
      </c>
      <c r="C40" s="435" t="str">
        <f>+予算書!B6</f>
        <v>輸血細胞</v>
      </c>
      <c r="D40" s="430" t="s">
        <v>78</v>
      </c>
      <c r="E40" s="431"/>
      <c r="F40" s="432"/>
      <c r="G40" s="442" t="s">
        <v>60</v>
      </c>
      <c r="H40" s="306"/>
    </row>
    <row r="41" spans="1:8" s="2" customFormat="1" ht="14.1" customHeight="1">
      <c r="B41" s="455"/>
      <c r="C41" s="436"/>
      <c r="D41" s="433"/>
      <c r="E41" s="433"/>
      <c r="F41" s="434"/>
      <c r="G41" s="443"/>
      <c r="H41" s="307"/>
    </row>
    <row r="42" spans="1:8" s="2" customFormat="1" ht="14.1" customHeight="1">
      <c r="B42" s="452" t="s">
        <v>62</v>
      </c>
      <c r="C42" s="456" t="str">
        <f>+C9</f>
        <v>平成27年9月12日（土）　14：00 ～ 17：00　</v>
      </c>
      <c r="D42" s="457"/>
      <c r="E42" s="457"/>
      <c r="F42" s="458"/>
      <c r="G42" s="444"/>
      <c r="H42" s="307"/>
    </row>
    <row r="43" spans="1:8" s="2" customFormat="1" ht="14.1" customHeight="1">
      <c r="B43" s="453"/>
      <c r="C43" s="459"/>
      <c r="D43" s="460"/>
      <c r="E43" s="460"/>
      <c r="F43" s="461"/>
      <c r="G43" s="445"/>
      <c r="H43" s="308"/>
    </row>
    <row r="44" spans="1:8" ht="15" customHeight="1">
      <c r="B44" s="462" t="s">
        <v>91</v>
      </c>
      <c r="C44" s="467"/>
      <c r="D44" s="467"/>
      <c r="E44" s="467"/>
      <c r="F44" s="309" t="s">
        <v>9</v>
      </c>
      <c r="G44" s="465" t="s">
        <v>11</v>
      </c>
      <c r="H44" s="466"/>
    </row>
    <row r="45" spans="1:8" ht="15" customHeight="1">
      <c r="B45" s="298" t="s">
        <v>99</v>
      </c>
      <c r="C45" s="310" t="s">
        <v>282</v>
      </c>
      <c r="D45" s="311" t="s">
        <v>77</v>
      </c>
      <c r="E45" s="312" t="s">
        <v>108</v>
      </c>
      <c r="F45" s="313" t="s">
        <v>57</v>
      </c>
      <c r="G45" s="440">
        <v>1000</v>
      </c>
      <c r="H45" s="441"/>
    </row>
    <row r="46" spans="1:8" ht="15" customHeight="1">
      <c r="B46" s="298" t="s">
        <v>64</v>
      </c>
      <c r="C46" s="314">
        <f>+予算書!D46</f>
        <v>0</v>
      </c>
      <c r="D46" s="315"/>
      <c r="E46" s="316">
        <f>+予算書!F46</f>
        <v>0</v>
      </c>
      <c r="F46" s="313" t="s">
        <v>33</v>
      </c>
      <c r="G46" s="440">
        <f>+予算書!J46</f>
        <v>0</v>
      </c>
      <c r="H46" s="441"/>
    </row>
    <row r="47" spans="1:8" ht="15" customHeight="1">
      <c r="B47" s="298" t="s">
        <v>64</v>
      </c>
      <c r="C47" s="314"/>
      <c r="D47" s="315"/>
      <c r="E47" s="316"/>
      <c r="F47" s="313" t="s">
        <v>33</v>
      </c>
      <c r="G47" s="440">
        <v>0</v>
      </c>
      <c r="H47" s="441"/>
    </row>
    <row r="48" spans="1:8" ht="15" customHeight="1">
      <c r="B48" s="298" t="s">
        <v>63</v>
      </c>
      <c r="C48" s="437"/>
      <c r="D48" s="438"/>
      <c r="E48" s="439"/>
      <c r="F48" s="313" t="s">
        <v>58</v>
      </c>
      <c r="G48" s="440">
        <v>0</v>
      </c>
      <c r="H48" s="441"/>
    </row>
    <row r="49" spans="2:8" ht="15" customHeight="1">
      <c r="B49" s="298" t="s">
        <v>74</v>
      </c>
      <c r="C49" s="437"/>
      <c r="D49" s="438"/>
      <c r="E49" s="439"/>
      <c r="F49" s="313" t="s">
        <v>59</v>
      </c>
      <c r="G49" s="440">
        <v>0</v>
      </c>
      <c r="H49" s="441"/>
    </row>
    <row r="50" spans="2:8" ht="15" customHeight="1">
      <c r="B50" s="298"/>
      <c r="C50" s="437"/>
      <c r="D50" s="438"/>
      <c r="E50" s="439"/>
      <c r="F50" s="313"/>
      <c r="G50" s="440">
        <v>0</v>
      </c>
      <c r="H50" s="441"/>
    </row>
    <row r="51" spans="2:8" ht="15" customHeight="1">
      <c r="B51" s="317"/>
      <c r="C51" s="269"/>
      <c r="D51" s="269"/>
      <c r="E51" s="269"/>
      <c r="F51" s="270" t="s">
        <v>75</v>
      </c>
      <c r="G51" s="427">
        <f>SUM(G45:G50)</f>
        <v>1000</v>
      </c>
      <c r="H51" s="428"/>
    </row>
    <row r="52" spans="2:8" ht="15.95" customHeight="1">
      <c r="B52" s="318"/>
      <c r="C52" s="271"/>
      <c r="D52" s="271"/>
      <c r="E52" s="272"/>
      <c r="F52" s="272"/>
      <c r="G52" s="272"/>
      <c r="H52" s="319"/>
    </row>
    <row r="53" spans="2:8" ht="24">
      <c r="B53" s="320" t="s">
        <v>66</v>
      </c>
      <c r="C53" s="249"/>
      <c r="D53" s="321" t="s">
        <v>281</v>
      </c>
      <c r="E53" s="249"/>
      <c r="F53" s="249"/>
      <c r="G53" s="249"/>
      <c r="H53" s="322"/>
    </row>
    <row r="54" spans="2:8" ht="15.95" customHeight="1">
      <c r="B54" s="323"/>
      <c r="C54" s="249"/>
      <c r="D54" s="249"/>
      <c r="E54" s="249"/>
      <c r="F54" s="249"/>
      <c r="G54" s="249"/>
      <c r="H54" s="322"/>
    </row>
    <row r="55" spans="2:8" ht="24">
      <c r="B55" s="324"/>
      <c r="C55" s="325" t="s">
        <v>69</v>
      </c>
      <c r="D55" s="326"/>
      <c r="E55" s="334">
        <v>1000</v>
      </c>
      <c r="F55" s="327" t="s">
        <v>68</v>
      </c>
      <c r="G55" s="249"/>
      <c r="H55" s="322"/>
    </row>
    <row r="56" spans="2:8">
      <c r="B56" s="323"/>
      <c r="C56" s="249"/>
      <c r="D56" s="249"/>
      <c r="E56" s="249"/>
      <c r="F56" s="249"/>
      <c r="G56" s="249"/>
      <c r="H56" s="322"/>
    </row>
    <row r="57" spans="2:8">
      <c r="B57" s="323"/>
      <c r="C57" s="429" t="s">
        <v>70</v>
      </c>
      <c r="D57" s="429"/>
      <c r="E57" s="429"/>
      <c r="F57" s="42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topLeftCell="A5" zoomScaleNormal="100" workbookViewId="0">
      <selection activeCell="D27" sqref="D27"/>
    </sheetView>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50" t="s">
        <v>76</v>
      </c>
      <c r="D1" s="451"/>
      <c r="E1" s="451"/>
      <c r="F1" s="451"/>
      <c r="G1" s="292"/>
      <c r="H1" s="293"/>
    </row>
    <row r="2" spans="1:8" ht="15" customHeight="1">
      <c r="B2" s="446"/>
      <c r="C2" s="451"/>
      <c r="D2" s="451"/>
      <c r="E2" s="451"/>
      <c r="F2" s="451"/>
      <c r="G2" s="300"/>
      <c r="H2" s="301"/>
    </row>
    <row r="3" spans="1:8" ht="14.1" customHeight="1">
      <c r="B3" s="447"/>
      <c r="C3" s="451"/>
      <c r="D3" s="451"/>
      <c r="E3" s="451"/>
      <c r="F3" s="451"/>
      <c r="G3" s="300"/>
      <c r="H3" s="228"/>
    </row>
    <row r="4" spans="1:8" s="2" customFormat="1" ht="16.5">
      <c r="B4" s="302"/>
      <c r="C4" s="302"/>
      <c r="D4" s="302"/>
      <c r="E4" s="295"/>
      <c r="F4" s="294"/>
      <c r="G4" s="294"/>
      <c r="H4" s="293"/>
    </row>
    <row r="5" spans="1:8" s="2" customFormat="1" ht="19.5">
      <c r="B5" s="448" t="s">
        <v>244</v>
      </c>
      <c r="C5" s="449"/>
      <c r="D5" s="449"/>
      <c r="E5" s="449"/>
      <c r="F5" s="449"/>
      <c r="G5" s="303"/>
      <c r="H5" s="293"/>
    </row>
    <row r="6" spans="1:8" s="2" customFormat="1" ht="19.5">
      <c r="B6" s="304"/>
      <c r="C6" s="305"/>
      <c r="D6" s="305"/>
      <c r="E6" s="294"/>
      <c r="F6" s="303"/>
      <c r="G6" s="303"/>
      <c r="H6" s="293"/>
    </row>
    <row r="7" spans="1:8" s="2" customFormat="1" ht="16.5">
      <c r="B7" s="454" t="s">
        <v>61</v>
      </c>
      <c r="C7" s="435" t="str">
        <f>+予算書!B6</f>
        <v>輸血細胞</v>
      </c>
      <c r="D7" s="430" t="s">
        <v>78</v>
      </c>
      <c r="E7" s="431"/>
      <c r="F7" s="432"/>
      <c r="G7" s="442"/>
      <c r="H7" s="306"/>
    </row>
    <row r="8" spans="1:8" s="2" customFormat="1" ht="14.1" customHeight="1">
      <c r="B8" s="455"/>
      <c r="C8" s="436"/>
      <c r="D8" s="433"/>
      <c r="E8" s="433"/>
      <c r="F8" s="434"/>
      <c r="G8" s="443"/>
      <c r="H8" s="307"/>
    </row>
    <row r="9" spans="1:8" s="2" customFormat="1" ht="14.1" customHeight="1">
      <c r="B9" s="452" t="s">
        <v>62</v>
      </c>
      <c r="C9" s="456" t="str">
        <f>+予算書!C11</f>
        <v>平成27年9月12日（土）　14：00 ～ 17：00　</v>
      </c>
      <c r="D9" s="457"/>
      <c r="E9" s="457"/>
      <c r="F9" s="458"/>
      <c r="G9" s="444"/>
      <c r="H9" s="307"/>
    </row>
    <row r="10" spans="1:8" s="2" customFormat="1" ht="14.1" customHeight="1">
      <c r="B10" s="453"/>
      <c r="C10" s="459"/>
      <c r="D10" s="460"/>
      <c r="E10" s="460"/>
      <c r="F10" s="461"/>
      <c r="G10" s="445"/>
      <c r="H10" s="308"/>
    </row>
    <row r="11" spans="1:8" ht="15" customHeight="1">
      <c r="B11" s="462" t="s">
        <v>90</v>
      </c>
      <c r="C11" s="467"/>
      <c r="D11" s="467"/>
      <c r="E11" s="467"/>
      <c r="F11" s="309" t="s">
        <v>9</v>
      </c>
      <c r="G11" s="465" t="s">
        <v>11</v>
      </c>
      <c r="H11" s="466"/>
    </row>
    <row r="12" spans="1:8" ht="15" customHeight="1">
      <c r="B12" s="298" t="s">
        <v>99</v>
      </c>
      <c r="C12" s="310" t="s">
        <v>283</v>
      </c>
      <c r="D12" s="311" t="s">
        <v>77</v>
      </c>
      <c r="E12" s="312" t="s">
        <v>108</v>
      </c>
      <c r="F12" s="313" t="s">
        <v>57</v>
      </c>
      <c r="G12" s="440">
        <v>1000</v>
      </c>
      <c r="H12" s="441"/>
    </row>
    <row r="13" spans="1:8" ht="15" customHeight="1">
      <c r="B13" s="298" t="s">
        <v>64</v>
      </c>
      <c r="C13" s="314">
        <f>+予算書!D47</f>
        <v>0</v>
      </c>
      <c r="D13" s="315"/>
      <c r="E13" s="316">
        <f>+予算書!F47</f>
        <v>0</v>
      </c>
      <c r="F13" s="313" t="s">
        <v>33</v>
      </c>
      <c r="G13" s="440">
        <f>+予算書!J47</f>
        <v>0</v>
      </c>
      <c r="H13" s="441"/>
    </row>
    <row r="14" spans="1:8" ht="15" customHeight="1">
      <c r="B14" s="298" t="s">
        <v>64</v>
      </c>
      <c r="C14" s="314"/>
      <c r="D14" s="315"/>
      <c r="E14" s="316"/>
      <c r="F14" s="313" t="s">
        <v>33</v>
      </c>
      <c r="G14" s="440">
        <v>0</v>
      </c>
      <c r="H14" s="441"/>
    </row>
    <row r="15" spans="1:8" ht="15" customHeight="1">
      <c r="B15" s="298" t="s">
        <v>63</v>
      </c>
      <c r="C15" s="437"/>
      <c r="D15" s="438"/>
      <c r="E15" s="439"/>
      <c r="F15" s="313" t="s">
        <v>58</v>
      </c>
      <c r="G15" s="440">
        <v>0</v>
      </c>
      <c r="H15" s="441"/>
    </row>
    <row r="16" spans="1:8" ht="15" customHeight="1">
      <c r="B16" s="298" t="s">
        <v>74</v>
      </c>
      <c r="C16" s="437"/>
      <c r="D16" s="438"/>
      <c r="E16" s="439"/>
      <c r="F16" s="313" t="s">
        <v>59</v>
      </c>
      <c r="G16" s="440">
        <v>0</v>
      </c>
      <c r="H16" s="441"/>
    </row>
    <row r="17" spans="2:8" ht="15" customHeight="1">
      <c r="B17" s="298"/>
      <c r="C17" s="437"/>
      <c r="D17" s="438"/>
      <c r="E17" s="439"/>
      <c r="F17" s="313"/>
      <c r="G17" s="440">
        <v>0</v>
      </c>
      <c r="H17" s="441"/>
    </row>
    <row r="18" spans="2:8" ht="15" customHeight="1">
      <c r="B18" s="317"/>
      <c r="C18" s="269"/>
      <c r="D18" s="269"/>
      <c r="E18" s="269"/>
      <c r="F18" s="270" t="s">
        <v>83</v>
      </c>
      <c r="G18" s="427">
        <f>SUM(G12:G17)</f>
        <v>1000</v>
      </c>
      <c r="H18" s="428"/>
    </row>
    <row r="19" spans="2:8" ht="15.95" customHeight="1">
      <c r="B19" s="318"/>
      <c r="C19" s="271"/>
      <c r="D19" s="271"/>
      <c r="E19" s="272"/>
      <c r="F19" s="272"/>
      <c r="G19" s="272"/>
      <c r="H19" s="319"/>
    </row>
    <row r="20" spans="2:8" ht="24">
      <c r="B20" s="320" t="s">
        <v>66</v>
      </c>
      <c r="C20" s="249"/>
      <c r="D20" s="321" t="s">
        <v>281</v>
      </c>
      <c r="E20" s="249"/>
      <c r="F20" s="249"/>
      <c r="G20" s="249"/>
      <c r="H20" s="322"/>
    </row>
    <row r="21" spans="2:8" ht="15.95" customHeight="1">
      <c r="B21" s="323"/>
      <c r="C21" s="249"/>
      <c r="D21" s="249"/>
      <c r="E21" s="249"/>
      <c r="F21" s="249"/>
      <c r="G21" s="249"/>
      <c r="H21" s="322"/>
    </row>
    <row r="22" spans="2:8" ht="24">
      <c r="B22" s="324"/>
      <c r="C22" s="325" t="s">
        <v>69</v>
      </c>
      <c r="D22" s="326"/>
      <c r="E22" s="334">
        <v>1000</v>
      </c>
      <c r="F22" s="327" t="s">
        <v>68</v>
      </c>
      <c r="G22" s="249"/>
      <c r="H22" s="322"/>
    </row>
    <row r="23" spans="2:8">
      <c r="B23" s="323"/>
      <c r="C23" s="249"/>
      <c r="D23" s="249"/>
      <c r="E23" s="249"/>
      <c r="F23" s="249"/>
      <c r="G23" s="249"/>
      <c r="H23" s="322"/>
    </row>
    <row r="24" spans="2:8">
      <c r="B24" s="323"/>
      <c r="C24" s="429" t="s">
        <v>70</v>
      </c>
      <c r="D24" s="429"/>
      <c r="E24" s="429"/>
      <c r="F24" s="429"/>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50" t="s">
        <v>76</v>
      </c>
      <c r="D34" s="451"/>
      <c r="E34" s="451"/>
      <c r="F34" s="451"/>
      <c r="G34" s="292"/>
      <c r="H34" s="293"/>
    </row>
    <row r="35" spans="1:8" ht="15" customHeight="1">
      <c r="B35" s="446"/>
      <c r="C35" s="451"/>
      <c r="D35" s="451"/>
      <c r="E35" s="451"/>
      <c r="F35" s="451"/>
      <c r="G35" s="300"/>
      <c r="H35" s="301"/>
    </row>
    <row r="36" spans="1:8" ht="14.1" customHeight="1">
      <c r="B36" s="447"/>
      <c r="C36" s="451"/>
      <c r="D36" s="451"/>
      <c r="E36" s="451"/>
      <c r="F36" s="451"/>
      <c r="G36" s="300"/>
      <c r="H36" s="228"/>
    </row>
    <row r="37" spans="1:8" s="2" customFormat="1" ht="16.5">
      <c r="B37" s="302"/>
      <c r="C37" s="302"/>
      <c r="D37" s="302"/>
      <c r="E37" s="295"/>
      <c r="F37" s="294"/>
      <c r="G37" s="294"/>
      <c r="H37" s="293"/>
    </row>
    <row r="38" spans="1:8" s="2" customFormat="1" ht="19.5">
      <c r="B38" s="448" t="s">
        <v>244</v>
      </c>
      <c r="C38" s="449"/>
      <c r="D38" s="449"/>
      <c r="E38" s="449"/>
      <c r="F38" s="449"/>
      <c r="G38" s="303"/>
      <c r="H38" s="293"/>
    </row>
    <row r="39" spans="1:8" s="2" customFormat="1" ht="19.5">
      <c r="B39" s="304"/>
      <c r="C39" s="305"/>
      <c r="D39" s="305"/>
      <c r="E39" s="294"/>
      <c r="F39" s="303"/>
      <c r="G39" s="303"/>
      <c r="H39" s="293"/>
    </row>
    <row r="40" spans="1:8" s="2" customFormat="1" ht="16.5">
      <c r="B40" s="454" t="s">
        <v>61</v>
      </c>
      <c r="C40" s="435" t="str">
        <f>+予算書!B6</f>
        <v>輸血細胞</v>
      </c>
      <c r="D40" s="430" t="s">
        <v>78</v>
      </c>
      <c r="E40" s="431"/>
      <c r="F40" s="432"/>
      <c r="G40" s="442" t="s">
        <v>60</v>
      </c>
      <c r="H40" s="306"/>
    </row>
    <row r="41" spans="1:8" s="2" customFormat="1" ht="14.1" customHeight="1">
      <c r="B41" s="455"/>
      <c r="C41" s="436"/>
      <c r="D41" s="433"/>
      <c r="E41" s="433"/>
      <c r="F41" s="434"/>
      <c r="G41" s="443"/>
      <c r="H41" s="307"/>
    </row>
    <row r="42" spans="1:8" s="2" customFormat="1" ht="14.1" customHeight="1">
      <c r="B42" s="452" t="s">
        <v>62</v>
      </c>
      <c r="C42" s="456" t="str">
        <f>+C9</f>
        <v>平成27年9月12日（土）　14：00 ～ 17：00　</v>
      </c>
      <c r="D42" s="457"/>
      <c r="E42" s="457"/>
      <c r="F42" s="458"/>
      <c r="G42" s="444"/>
      <c r="H42" s="307"/>
    </row>
    <row r="43" spans="1:8" s="2" customFormat="1" ht="14.1" customHeight="1">
      <c r="B43" s="453"/>
      <c r="C43" s="459"/>
      <c r="D43" s="460"/>
      <c r="E43" s="460"/>
      <c r="F43" s="461"/>
      <c r="G43" s="445"/>
      <c r="H43" s="308"/>
    </row>
    <row r="44" spans="1:8" ht="15" customHeight="1">
      <c r="B44" s="462" t="s">
        <v>90</v>
      </c>
      <c r="C44" s="467"/>
      <c r="D44" s="467"/>
      <c r="E44" s="467"/>
      <c r="F44" s="309" t="s">
        <v>9</v>
      </c>
      <c r="G44" s="465" t="s">
        <v>11</v>
      </c>
      <c r="H44" s="466"/>
    </row>
    <row r="45" spans="1:8" ht="15" customHeight="1">
      <c r="B45" s="298" t="s">
        <v>99</v>
      </c>
      <c r="C45" s="310">
        <f>+予算書!C48</f>
        <v>0</v>
      </c>
      <c r="D45" s="311" t="s">
        <v>77</v>
      </c>
      <c r="E45" s="312" t="s">
        <v>108</v>
      </c>
      <c r="F45" s="313" t="s">
        <v>57</v>
      </c>
      <c r="G45" s="440">
        <v>1000</v>
      </c>
      <c r="H45" s="441"/>
    </row>
    <row r="46" spans="1:8" ht="15" customHeight="1">
      <c r="B46" s="298" t="s">
        <v>64</v>
      </c>
      <c r="C46" s="314">
        <f>+予算書!D48</f>
        <v>0</v>
      </c>
      <c r="D46" s="315"/>
      <c r="E46" s="316">
        <f>+予算書!F48</f>
        <v>0</v>
      </c>
      <c r="F46" s="313" t="s">
        <v>33</v>
      </c>
      <c r="G46" s="440">
        <f>+予算書!J48</f>
        <v>0</v>
      </c>
      <c r="H46" s="441"/>
    </row>
    <row r="47" spans="1:8" ht="15" customHeight="1">
      <c r="B47" s="298" t="s">
        <v>64</v>
      </c>
      <c r="C47" s="314"/>
      <c r="D47" s="315"/>
      <c r="E47" s="316"/>
      <c r="F47" s="313" t="s">
        <v>33</v>
      </c>
      <c r="G47" s="440">
        <v>0</v>
      </c>
      <c r="H47" s="441"/>
    </row>
    <row r="48" spans="1:8" ht="15" customHeight="1">
      <c r="B48" s="298" t="s">
        <v>63</v>
      </c>
      <c r="C48" s="437"/>
      <c r="D48" s="438"/>
      <c r="E48" s="439"/>
      <c r="F48" s="313" t="s">
        <v>58</v>
      </c>
      <c r="G48" s="440">
        <v>0</v>
      </c>
      <c r="H48" s="441"/>
    </row>
    <row r="49" spans="2:8" ht="15" customHeight="1">
      <c r="B49" s="298" t="s">
        <v>74</v>
      </c>
      <c r="C49" s="437"/>
      <c r="D49" s="438"/>
      <c r="E49" s="439"/>
      <c r="F49" s="313" t="s">
        <v>59</v>
      </c>
      <c r="G49" s="440">
        <v>0</v>
      </c>
      <c r="H49" s="441"/>
    </row>
    <row r="50" spans="2:8" ht="15" customHeight="1">
      <c r="B50" s="298"/>
      <c r="C50" s="437"/>
      <c r="D50" s="438"/>
      <c r="E50" s="439"/>
      <c r="F50" s="313"/>
      <c r="G50" s="440">
        <v>0</v>
      </c>
      <c r="H50" s="441"/>
    </row>
    <row r="51" spans="2:8" ht="15" customHeight="1">
      <c r="B51" s="317"/>
      <c r="C51" s="269"/>
      <c r="D51" s="269"/>
      <c r="E51" s="269"/>
      <c r="F51" s="270" t="s">
        <v>83</v>
      </c>
      <c r="G51" s="427">
        <f>SUM(G45:G50)</f>
        <v>1000</v>
      </c>
      <c r="H51" s="428"/>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9" t="s">
        <v>70</v>
      </c>
      <c r="D57" s="429"/>
      <c r="E57" s="429"/>
      <c r="F57" s="429"/>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2015-09-17T09:16:20Z</cp:lastPrinted>
  <dcterms:created xsi:type="dcterms:W3CDTF">2006-01-23T19:37:33Z</dcterms:created>
  <dcterms:modified xsi:type="dcterms:W3CDTF">2015-09-17T10:20:46Z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