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決算書!$B$1:$K$64</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予算書!$B$1:$K$64</definedName>
  </definedNames>
  <calcPr calcId="144525"/>
</workbook>
</file>

<file path=xl/calcChain.xml><?xml version="1.0" encoding="utf-8"?>
<calcChain xmlns="http://schemas.openxmlformats.org/spreadsheetml/2006/main">
  <c r="K59" i="13" l="1"/>
  <c r="K50" i="13"/>
  <c r="K48" i="13"/>
  <c r="K46" i="13"/>
  <c r="K44" i="13"/>
  <c r="K39" i="13"/>
  <c r="K36" i="13"/>
  <c r="K34" i="13"/>
  <c r="K60" i="13" l="1"/>
  <c r="K62" i="13" s="1"/>
  <c r="K34" i="2"/>
  <c r="B6" i="13" l="1"/>
  <c r="C17" i="13" l="1"/>
  <c r="C16" i="13"/>
  <c r="C15" i="13"/>
  <c r="C14" i="13"/>
  <c r="C13" i="13"/>
  <c r="C12" i="13"/>
  <c r="C11" i="13"/>
  <c r="K10" i="13"/>
  <c r="G10" i="13"/>
  <c r="K5" i="13"/>
  <c r="J5" i="13"/>
  <c r="Q63" i="13" l="1"/>
  <c r="P63" i="13"/>
  <c r="Q62" i="13"/>
  <c r="P62" i="13"/>
  <c r="Q61" i="13"/>
  <c r="P61" i="13"/>
  <c r="Q60" i="13"/>
  <c r="P60" i="13"/>
  <c r="Q53" i="13"/>
  <c r="P53" i="13"/>
  <c r="K26" i="13"/>
  <c r="K25" i="13"/>
  <c r="K24" i="13"/>
  <c r="K23" i="13"/>
  <c r="K27" i="13" l="1"/>
  <c r="G45" i="10"/>
  <c r="G50" i="10" s="1"/>
  <c r="D54" i="10" s="1"/>
  <c r="G46" i="17"/>
  <c r="G51" i="17" s="1"/>
  <c r="K39" i="2"/>
  <c r="C12" i="16"/>
  <c r="C11" i="16"/>
  <c r="D23" i="18"/>
  <c r="B18" i="18"/>
  <c r="C18" i="18" s="1"/>
  <c r="G12" i="10"/>
  <c r="G13" i="10"/>
  <c r="G15" i="10"/>
  <c r="E13" i="10"/>
  <c r="C13" i="10"/>
  <c r="K61" i="16"/>
  <c r="K44" i="16"/>
  <c r="K28" i="16"/>
  <c r="E48" i="19"/>
  <c r="F48" i="19" s="1"/>
  <c r="E47" i="19"/>
  <c r="F47" i="19"/>
  <c r="E46" i="19"/>
  <c r="F46" i="19" s="1"/>
  <c r="E45" i="19"/>
  <c r="F45" i="19" s="1"/>
  <c r="B36" i="18"/>
  <c r="C36" i="18" s="1"/>
  <c r="C30" i="18"/>
  <c r="D30" i="18"/>
  <c r="B13" i="18"/>
  <c r="C6" i="18"/>
  <c r="D6" i="18" s="1"/>
  <c r="G13" i="17"/>
  <c r="G18" i="17" s="1"/>
  <c r="E13" i="17"/>
  <c r="C13" i="17"/>
  <c r="C12" i="17"/>
  <c r="C7" i="17"/>
  <c r="C9" i="17"/>
  <c r="C42" i="17" s="1"/>
  <c r="C40" i="17"/>
  <c r="C45" i="17"/>
  <c r="C46" i="17"/>
  <c r="E46" i="17"/>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Q63" i="2"/>
  <c r="P63" i="2"/>
  <c r="Q62" i="2"/>
  <c r="P62" i="2"/>
  <c r="Q61" i="2"/>
  <c r="P61" i="2"/>
  <c r="Q60" i="2"/>
  <c r="P60" i="2"/>
  <c r="C12" i="10"/>
  <c r="C3" i="15"/>
  <c r="C4" i="15"/>
  <c r="C5" i="15"/>
  <c r="C6" i="15"/>
  <c r="L54" i="10"/>
  <c r="Q58" i="2"/>
  <c r="P58" i="2"/>
  <c r="K24" i="2"/>
  <c r="K26" i="2"/>
  <c r="K25" i="2"/>
  <c r="K23" i="2"/>
  <c r="G46" i="9"/>
  <c r="G51" i="9" s="1"/>
  <c r="E46" i="9"/>
  <c r="C46" i="9"/>
  <c r="C45" i="9"/>
  <c r="G13" i="9"/>
  <c r="G18" i="9" s="1"/>
  <c r="E13" i="9"/>
  <c r="C13" i="9"/>
  <c r="C12" i="9"/>
  <c r="G46" i="8"/>
  <c r="G51" i="8" s="1"/>
  <c r="E46" i="8"/>
  <c r="C46" i="8"/>
  <c r="C45" i="8"/>
  <c r="G13" i="8"/>
  <c r="G18" i="8" s="1"/>
  <c r="E13" i="8"/>
  <c r="C13" i="8"/>
  <c r="C12" i="8"/>
  <c r="G46" i="7"/>
  <c r="G51" i="7" s="1"/>
  <c r="E46" i="7"/>
  <c r="C46" i="7"/>
  <c r="C45" i="7"/>
  <c r="G13" i="7"/>
  <c r="G18" i="7" s="1"/>
  <c r="E13" i="7"/>
  <c r="C13" i="7"/>
  <c r="C12" i="7"/>
  <c r="C7" i="10"/>
  <c r="C9" i="10"/>
  <c r="C41" i="10" s="1"/>
  <c r="C39" i="10"/>
  <c r="C7" i="9"/>
  <c r="C9" i="9"/>
  <c r="C42" i="9" s="1"/>
  <c r="C40" i="9"/>
  <c r="C7" i="8"/>
  <c r="C9" i="8"/>
  <c r="C42" i="8" s="1"/>
  <c r="C40" i="8"/>
  <c r="C40" i="7"/>
  <c r="C7" i="7"/>
  <c r="C9" i="7"/>
  <c r="C42" i="7" s="1"/>
  <c r="K44" i="2"/>
  <c r="K46" i="2"/>
  <c r="K48" i="2"/>
  <c r="K50" i="2"/>
  <c r="K59" i="2"/>
  <c r="K27" i="2" l="1"/>
  <c r="B23" i="18"/>
  <c r="K60" i="2"/>
  <c r="K62" i="2" s="1"/>
  <c r="L22" i="10"/>
  <c r="G18" i="10"/>
  <c r="D22" i="10" s="1"/>
  <c r="C13" i="18"/>
  <c r="C23" i="18" s="1"/>
</calcChain>
</file>

<file path=xl/sharedStrings.xml><?xml version="1.0" encoding="utf-8"?>
<sst xmlns="http://schemas.openxmlformats.org/spreadsheetml/2006/main" count="992" uniqueCount="301">
  <si>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</si>
  <si>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</si>
  <si>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</si>
  <si>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</si>
  <si>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</si>
  <si>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</si>
  <si>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</si>
  <si>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</si>
  <si>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</si>
  <si>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</si>
  <si>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</si>
  <si>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</si>
  <si>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</si>
  <si>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</si>
  <si>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</si>
  <si>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</si>
  <si>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</si>
  <si>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</si>
  <si>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</si>
  <si>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</si>
  <si>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</si>
  <si>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</si>
  <si>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</si>
  <si>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</si>
  <si>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</si>
  <si>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</si>
  <si>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</si>
  <si>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</si>
  <si>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</si>
  <si>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</si>
  <si>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</si>
  <si>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</si>
  <si>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</si>
  <si>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</si>
  <si>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</si>
  <si>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</si>
  <si>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</si>
  <si>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</si>
  <si>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</si>
  <si>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</si>
  <si>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</si>
  <si>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</si>
  <si>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</si>
  <si>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</si>
  <si>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</si>
  <si>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</si>
  <si>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</si>
  <si>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</si>
  <si>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</si>
  <si>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</si>
  <si>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</si>
  <si>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</si>
  <si>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</si>
  <si>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</si>
  <si>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</si>
  <si>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</si>
  <si>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</si>
  <si>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</si>
  <si>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</si>
  <si>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</si>
  <si>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</si>
  <si>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</si>
  <si>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</si>
  <si>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</si>
  <si>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</si>
  <si>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</si>
  <si>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</si>
  <si>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</si>
  <si>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</si>
  <si>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</si>
  <si>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</si>
  <si>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</si>
  <si>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</si>
  <si>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</si>
  <si>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</si>
  <si>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</si>
  <si>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</si>
  <si>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</si>
  <si>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</si>
  <si>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</si>
  <si>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</si>
  <si>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</si>
  <si>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</si>
  <si>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</si>
  <si>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</si>
  <si>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</si>
  <si>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</si>
  <si>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</si>
  <si>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</si>
  <si>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</si>
  <si>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</si>
  <si>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</si>
  <si>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</si>
  <si>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</si>
  <si>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</si>
  <si>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</si>
  <si>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</si>
  <si>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</si>
  <si>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</si>
  <si>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</si>
  <si>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</si>
  <si>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</si>
  <si>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</si>
  <si>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</si>
  <si>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</si>
  <si>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</si>
  <si>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</si>
  <si>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</si>
  <si>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</si>
  <si>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</si>
  <si>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</si>
  <si>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</si>
  <si>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</si>
  <si>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</si>
  <si>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</si>
  <si>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</si>
  <si>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</si>
  <si>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</si>
  <si>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</si>
  <si>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</si>
  <si>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</si>
  <si>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</si>
  <si>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</si>
  <si>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</si>
  <si>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</si>
  <si>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</si>
  <si>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</si>
  <si>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</si>
  <si>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</si>
  <si>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</si>
  <si>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</si>
  <si>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</si>
  <si>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</si>
  <si>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</si>
  <si>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</si>
  <si>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</si>
  <si>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</si>
  <si>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</si>
  <si>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</si>
  <si>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</si>
  <si>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</si>
  <si>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</si>
  <si>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</si>
  <si>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</si>
  <si>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</si>
  <si>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</si>
  <si>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</si>
  <si>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</si>
  <si>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</si>
  <si>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</si>
  <si>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</si>
  <si>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</si>
  <si>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</si>
  <si>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</si>
  <si>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</si>
  <si>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</si>
  <si>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</si>
  <si>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</si>
  <si>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</si>
  <si>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</si>
  <si>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</si>
  <si>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</si>
  <si>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</si>
  <si>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</si>
  <si>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</si>
  <si>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</si>
  <si>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</si>
  <si>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</si>
  <si>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</si>
  <si>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</si>
  <si>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</si>
  <si>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</si>
  <si>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</si>
  <si>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</si>
  <si>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</si>
  <si>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</si>
  <si>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</si>
  <si>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</si>
  <si>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</si>
  <si>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</si>
  <si>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</si>
  <si>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</si>
  <si>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</si>
  <si>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</si>
  <si>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</si>
  <si>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</si>
  <si>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</si>
  <si>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</si>
  <si>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</si>
  <si>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</si>
  <si>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</si>
  <si>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</si>
  <si>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</si>
  <si>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</si>
  <si>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</si>
  <si>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</si>
  <si>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</si>
  <si>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</si>
  <si>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</si>
  <si>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</si>
  <si>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</si>
  <si>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</si>
  <si>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</si>
  <si>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</si>
  <si>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</si>
  <si>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</si>
  <si>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</si>
  <si>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</si>
  <si>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</si>
  <si>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</si>
  <si>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</si>
  <si>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</si>
  <si>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</si>
  <si>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</si>
  <si>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</si>
  <si>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</si>
  <si>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</si>
  <si>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</si>
  <si>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</si>
  <si>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</si>
  <si>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</si>
  <si>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</si>
  <si>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</si>
  <si>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</si>
  <si>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</si>
  <si>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</si>
  <si>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</si>
  <si>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</si>
  <si>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</si>
  <si>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</si>
  <si>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</si>
  <si>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</si>
  <si>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</si>
  <si>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</si>
  <si>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</si>
  <si>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</si>
  <si>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</si>
  <si>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</si>
  <si>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</si>
  <si>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</si>
  <si>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</si>
  <si>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</si>
  <si>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</si>
  <si>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</si>
  <si>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</si>
  <si>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</si>
  <si>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</si>
  <si>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</si>
  <si>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</si>
  <si>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</si>
  <si>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</si>
  <si>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</si>
  <si>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</si>
  <si>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</si>
  <si>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</si>
  <si>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</si>
  <si>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</si>
  <si>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岐阜市</t>
    <rPh sb="0" eb="3">
      <t>ｷﾞﾌｼ</t>
    </rPh>
    <phoneticPr fontId="1" type="noConversion"/>
  </si>
  <si>
    <t>学術部発7号</t>
    <rPh sb="0" eb="2">
      <t>ｶﾞｸｼﾞｭﾂ</t>
    </rPh>
    <rPh sb="2" eb="3">
      <t>ﾌﾞ</t>
    </rPh>
    <rPh sb="3" eb="4">
      <t>ﾊﾂ</t>
    </rPh>
    <rPh sb="5" eb="6">
      <t>ｺﾞｳ</t>
    </rPh>
    <phoneticPr fontId="1" type="noConversion"/>
  </si>
  <si>
    <t>臨床一般</t>
    <phoneticPr fontId="1" type="noConversion"/>
  </si>
  <si>
    <t>臨床一般検査部門長</t>
    <phoneticPr fontId="1" type="noConversion"/>
  </si>
  <si>
    <t>平成27年6月7日（日）　13：30 ～ 16：30　　</t>
    <phoneticPr fontId="1" type="noConversion"/>
  </si>
  <si>
    <t>岐阜大学医学部附属病院　検査部　技師控え室</t>
    <phoneticPr fontId="1" type="noConversion"/>
  </si>
  <si>
    <t>「初級者向け　尿沈渣検査　～講義＆実習～」「尿沈渣講義」13：30 ～ 15：00</t>
    <phoneticPr fontId="1" type="noConversion"/>
  </si>
  <si>
    <t>標本作製：可児とうのう病院　清水　ひとみ 技師　　　赤血球、白血球：大垣市民病院　須佐　知子 技師</t>
    <phoneticPr fontId="1" type="noConversion"/>
  </si>
  <si>
    <t>実習指導：岐阜県臨床検査技師会一般検査部門員ほか</t>
    <phoneticPr fontId="1" type="noConversion"/>
  </si>
  <si>
    <t>林　晃司</t>
    <phoneticPr fontId="1" type="noConversion"/>
  </si>
  <si>
    <t>林　晃司</t>
    <phoneticPr fontId="1" type="noConversion"/>
  </si>
  <si>
    <t>清水　ひとみ</t>
    <phoneticPr fontId="1" type="noConversion"/>
  </si>
  <si>
    <t>須佐　知子</t>
    <phoneticPr fontId="1" type="noConversion"/>
  </si>
  <si>
    <t>円柱：岐阜大学医学部付属病院　仲本　賢太郎 技師　結晶、細菌    ：岐阜赤十字病院　林　晃司 技師</t>
    <phoneticPr fontId="1" type="noConversion"/>
  </si>
  <si>
    <t>上皮細胞：土岐市立総合病院　加藤　雅子 技師</t>
    <phoneticPr fontId="1" type="noConversion"/>
  </si>
  <si>
    <t>仲本　賢太郎</t>
    <phoneticPr fontId="1" type="noConversion"/>
  </si>
  <si>
    <t>岐阜市</t>
    <rPh sb="0" eb="3">
      <t>ｷﾞﾌｼ</t>
    </rPh>
    <phoneticPr fontId="1" type="noConversion"/>
  </si>
  <si>
    <t>加藤　雅子</t>
    <phoneticPr fontId="1" type="noConversion"/>
  </si>
  <si>
    <t>講師0名　交通費　合計</t>
    <rPh sb="0" eb="2">
      <t>ｺｳｼ</t>
    </rPh>
    <rPh sb="3" eb="4">
      <t>ﾒｲ</t>
    </rPh>
    <rPh sb="5" eb="8">
      <t>ｺｳﾂｳﾋ</t>
    </rPh>
    <rPh sb="9" eb="11">
      <t>ｺﾞｳｹｲ</t>
    </rPh>
    <phoneticPr fontId="1" type="noConversion"/>
  </si>
  <si>
    <t>講師料 0名</t>
    <rPh sb="0" eb="3">
      <t>ｺｳｼﾘｮｳ</t>
    </rPh>
    <rPh sb="5" eb="6">
      <t>ﾒｲ</t>
    </rPh>
    <phoneticPr fontId="1" type="noConversion"/>
  </si>
  <si>
    <t>食卓費</t>
    <rPh sb="0" eb="2">
      <t>しょくたく</t>
    </rPh>
    <phoneticPr fontId="1" type="noConversion"/>
  </si>
  <si>
    <t>牛丸　星子</t>
    <rPh sb="0" eb="2">
      <t>うしまる</t>
    </rPh>
    <rPh sb="3" eb="5">
      <t>ほしこ</t>
    </rPh>
    <phoneticPr fontId="1" type="noConversion"/>
  </si>
  <si>
    <t>一柳　好江</t>
    <rPh sb="0" eb="2">
      <t>いちやなぎ</t>
    </rPh>
    <rPh sb="3" eb="5">
      <t>よしえ</t>
    </rPh>
    <phoneticPr fontId="1" type="noConversion"/>
  </si>
  <si>
    <t>岐阜市</t>
    <rPh sb="0" eb="2">
      <t>ぎふ</t>
    </rPh>
    <rPh sb="2" eb="3">
      <t>し</t>
    </rPh>
    <phoneticPr fontId="1" type="noConversion"/>
  </si>
  <si>
    <t>会員講師７</t>
    <rPh sb="0" eb="2">
      <t>ｶｲｲﾝ</t>
    </rPh>
    <rPh sb="2" eb="4">
      <t>ｺｳｼ</t>
    </rPh>
    <phoneticPr fontId="1" type="noConversion"/>
  </si>
  <si>
    <t>会員講師８</t>
    <rPh sb="0" eb="2">
      <t>ｶｲｲﾝ</t>
    </rPh>
    <rPh sb="2" eb="4">
      <t>ｺｳｼ</t>
    </rPh>
    <phoneticPr fontId="1" type="noConversion"/>
  </si>
  <si>
    <t>会員講師９</t>
    <rPh sb="0" eb="2">
      <t>ｶｲｲﾝ</t>
    </rPh>
    <rPh sb="2" eb="4">
      <t>ｺｳｼ</t>
    </rPh>
    <phoneticPr fontId="1" type="noConversion"/>
  </si>
  <si>
    <t>榊間　利政</t>
    <rPh sb="0" eb="1">
      <t>さかき</t>
    </rPh>
    <rPh sb="1" eb="2">
      <t>ま</t>
    </rPh>
    <phoneticPr fontId="1" type="noConversion"/>
  </si>
  <si>
    <t>会員講師１０</t>
    <rPh sb="0" eb="2">
      <t>ｶｲｲﾝ</t>
    </rPh>
    <rPh sb="2" eb="4">
      <t>ｺｳｼ</t>
    </rPh>
    <phoneticPr fontId="1" type="noConversion"/>
  </si>
  <si>
    <t>会員講師１１</t>
    <rPh sb="0" eb="2">
      <t>ｶｲｲﾝ</t>
    </rPh>
    <rPh sb="2" eb="4">
      <t>ｺｳｼ</t>
    </rPh>
    <phoneticPr fontId="1" type="noConversion"/>
  </si>
  <si>
    <t>林　泰子</t>
    <rPh sb="2" eb="4">
      <t>やすこ</t>
    </rPh>
    <phoneticPr fontId="1" type="noConversion"/>
  </si>
  <si>
    <t>美濃加茂市</t>
    <rPh sb="0" eb="4">
      <t>みのかも</t>
    </rPh>
    <rPh sb="4" eb="5">
      <t>し</t>
    </rPh>
    <phoneticPr fontId="1" type="noConversion"/>
  </si>
  <si>
    <t>大橋　葉津希</t>
    <rPh sb="0" eb="2">
      <t>おおはし</t>
    </rPh>
    <rPh sb="3" eb="4">
      <t>は</t>
    </rPh>
    <rPh sb="4" eb="5">
      <t>つ</t>
    </rPh>
    <rPh sb="5" eb="6">
      <t>ﾏﾚ</t>
    </rPh>
    <phoneticPr fontId="1" type="noConversion"/>
  </si>
  <si>
    <t>村瀬　富美子</t>
    <rPh sb="0" eb="2">
      <t>むらせ</t>
    </rPh>
    <rPh sb="3" eb="6">
      <t>ふみこ</t>
    </rPh>
    <phoneticPr fontId="1" type="noConversion"/>
  </si>
  <si>
    <t>中津川</t>
    <rPh sb="0" eb="3">
      <t>なかつがわ</t>
    </rPh>
    <phoneticPr fontId="1" type="noConversion"/>
  </si>
  <si>
    <t>大垣市</t>
    <rPh sb="0" eb="2">
      <t>ｵｵｶﾞｷ</t>
    </rPh>
    <rPh sb="2" eb="3">
      <t>し</t>
    </rPh>
    <phoneticPr fontId="1" type="noConversion"/>
  </si>
  <si>
    <t>土岐市</t>
    <rPh sb="0" eb="2">
      <t>ﾄｷ</t>
    </rPh>
    <rPh sb="2" eb="3">
      <t>し</t>
    </rPh>
    <phoneticPr fontId="1" type="noConversion"/>
  </si>
  <si>
    <t>岐阜市</t>
    <rPh sb="0" eb="3">
      <t>ぎふし</t>
    </rPh>
    <phoneticPr fontId="1" type="noConversion"/>
  </si>
  <si>
    <t>石田　真理子</t>
    <rPh sb="0" eb="2">
      <t>いしだ</t>
    </rPh>
    <rPh sb="3" eb="6">
      <t>まりこ</t>
    </rPh>
    <phoneticPr fontId="1" type="noConversion"/>
  </si>
  <si>
    <t>岐阜市</t>
    <rPh sb="0" eb="2">
      <t>ぎふ</t>
    </rPh>
    <rPh sb="2" eb="3">
      <t>し</t>
    </rPh>
    <phoneticPr fontId="1" type="noConversion"/>
  </si>
  <si>
    <t>会員講師11名　日当　各1,000円</t>
    <rPh sb="0" eb="2">
      <t>ｶｲｲﾝ</t>
    </rPh>
    <rPh sb="2" eb="4">
      <t>ｺｳｼ</t>
    </rPh>
    <rPh sb="6" eb="7">
      <t>ﾒｲ</t>
    </rPh>
    <rPh sb="8" eb="10">
      <t>ﾆｯﾄｳ</t>
    </rPh>
    <rPh sb="11" eb="12">
      <t>ｶｸ</t>
    </rPh>
    <rPh sb="17" eb="18">
      <t>ｴﾝ</t>
    </rPh>
    <phoneticPr fontId="1" type="noConversion"/>
  </si>
  <si>
    <t>会員講師11名　交通費　合計</t>
    <rPh sb="0" eb="2">
      <t>ｶｲｲﾝ</t>
    </rPh>
    <rPh sb="2" eb="4">
      <t>ｺｳｼ</t>
    </rPh>
    <rPh sb="6" eb="7">
      <t>ﾒｲ</t>
    </rPh>
    <rPh sb="8" eb="11">
      <t>ｺｳﾂｳﾋ</t>
    </rPh>
    <rPh sb="12" eb="14">
      <t>ｺﾞｳｹｲ</t>
    </rPh>
    <phoneticPr fontId="1" type="noConversion"/>
  </si>
  <si>
    <t>マリノール</t>
    <phoneticPr fontId="1" type="noConversion"/>
  </si>
  <si>
    <t>振り込み手数料</t>
    <rPh sb="0" eb="1">
      <t>ﾌ</t>
    </rPh>
    <rPh sb="2" eb="3">
      <t>ｺ</t>
    </rPh>
    <rPh sb="4" eb="7">
      <t>ﾃｽｳﾘｮｳ</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</si>
</sst>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3">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5" fillId="0" borderId="0" xfId="0" applyFont="1" applyAlignment="1">
      <alignment horizontal="center"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8" fillId="0" borderId="0" xfId="0" applyFont="1" applyAlignment="1">
      <alignment horizontal="left" wrapText="1"/>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14" fontId="48" fillId="0" borderId="64" xfId="0" applyNumberFormat="1" applyFont="1" applyBorder="1" applyAlignment="1">
      <alignment horizontal="center"/>
    </xf>
    <xf numFmtId="0" fontId="50" fillId="0" borderId="63" xfId="0" applyFont="1" applyBorder="1" applyAlignment="1">
      <alignment horizontal="center"/>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0" fontId="52" fillId="0" borderId="0" xfId="0" applyFont="1" applyAlignment="1">
      <alignment horizontal="left" vertical="center"/>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A760.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570.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219075</xdr:colOff>
      <xdr:row>1</xdr:row>
      <xdr:rowOff>9525</xdr:rowOff>
    </xdr:from>
    <xdr:to>
      <xdr:col>10</xdr:col>
      <xdr:colOff>1031875</xdr:colOff>
      <xdr:row>2</xdr:row>
      <xdr:rowOff>12700</xdr:rowOff>
    </xdr:to>
    <xdr:pic>
      <xdr:nvPicPr>
        <xdr:cNvPr id="3" name="図 2"/>
        <xdr:cNvPicPr>
          <a:picLocks/>
        </xdr:cNvPicPr>
      </xdr:nvPicPr>
      <xdr:blipFill>
        <a:blip xmlns:r="http://schemas.openxmlformats.org/officeDocument/2006/relationships" r:embed="rId2" r:link="rId3"/>
        <a:stretch>
          <a:fillRect/>
        </a:stretch>
      </xdr:blipFill>
      <xdr:spPr>
        <a:xfrm>
          <a:off x="6829425" y="20002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228600</xdr:colOff>
      <xdr:row>1</xdr:row>
      <xdr:rowOff>38100</xdr:rowOff>
    </xdr:from>
    <xdr:to>
      <xdr:col>10</xdr:col>
      <xdr:colOff>1041400</xdr:colOff>
      <xdr:row>2</xdr:row>
      <xdr:rowOff>41275</xdr:rowOff>
    </xdr:to>
    <xdr:pic>
      <xdr:nvPicPr>
        <xdr:cNvPr id="2" name="図 1"/>
        <xdr:cNvPicPr>
          <a:picLocks/>
        </xdr:cNvPicPr>
      </xdr:nvPicPr>
      <xdr:blipFill>
        <a:blip xmlns:r="http://schemas.openxmlformats.org/officeDocument/2006/relationships" r:embed="rId2" r:link="rId3"/>
        <a:stretch>
          <a:fillRect/>
        </a:stretch>
      </xdr:blipFill>
      <xdr:spPr>
        <a:xfrm>
          <a:off x="6838950" y="22860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7" t="s">
        <v>234</v>
      </c>
      <c r="B1" s="337"/>
      <c r="C1" s="337"/>
      <c r="D1" s="337"/>
      <c r="E1" s="337"/>
      <c r="F1" s="337"/>
      <c r="G1" s="337"/>
      <c r="H1" s="337"/>
      <c r="I1" s="337"/>
    </row>
    <row r="3" spans="1:9" ht="24.95" customHeight="1">
      <c r="A3" s="53"/>
      <c r="B3" s="216" t="s">
        <v>116</v>
      </c>
      <c r="C3" s="217" t="str">
        <f>+予算書!B6</f>
        <v>臨床一般</v>
      </c>
      <c r="D3" s="336" t="s">
        <v>119</v>
      </c>
      <c r="E3" s="336"/>
      <c r="F3" s="336"/>
      <c r="G3" s="336"/>
      <c r="H3" s="336"/>
      <c r="I3" s="336"/>
    </row>
    <row r="4" spans="1:9" ht="24.95" customHeight="1">
      <c r="A4" s="54"/>
      <c r="B4" s="216" t="s">
        <v>134</v>
      </c>
      <c r="C4" s="218" t="str">
        <f>+予算書!C11</f>
        <v>平成27年6月7日（日）　13：30 ～ 16：30　　</v>
      </c>
      <c r="D4" s="218"/>
      <c r="E4" s="218"/>
      <c r="F4" s="218"/>
      <c r="G4" s="219"/>
      <c r="H4" s="218"/>
      <c r="I4" s="218"/>
    </row>
    <row r="5" spans="1:9" ht="24.95" customHeight="1">
      <c r="A5" s="54"/>
      <c r="B5" s="216" t="s">
        <v>135</v>
      </c>
      <c r="C5" s="218" t="str">
        <f>+予算書!C12</f>
        <v>岐阜大学医学部附属病院　検査部　技師控え室</v>
      </c>
      <c r="D5" s="218"/>
      <c r="E5" s="218"/>
      <c r="F5" s="218"/>
      <c r="G5" s="219"/>
      <c r="H5" s="218"/>
      <c r="I5" s="218"/>
    </row>
    <row r="6" spans="1:9" ht="24.95" customHeight="1">
      <c r="A6" s="54"/>
      <c r="B6" s="216" t="s">
        <v>136</v>
      </c>
      <c r="C6" s="340" t="str">
        <f>+予算書!C13</f>
        <v>「初級者向け　尿沈渣検査　～講義＆実習～」「尿沈渣講義」13：30 ～ 15：00</v>
      </c>
      <c r="D6" s="340"/>
      <c r="E6" s="340"/>
      <c r="F6" s="340"/>
      <c r="G6" s="340"/>
      <c r="H6" s="340"/>
      <c r="I6" s="340"/>
    </row>
    <row r="7" spans="1:9" ht="9.9499999999999993" customHeight="1">
      <c r="A7" s="54"/>
      <c r="B7" s="54"/>
      <c r="C7" s="54"/>
      <c r="D7" s="54"/>
      <c r="E7" s="54"/>
      <c r="F7" s="54"/>
      <c r="G7" s="55"/>
      <c r="H7" s="56"/>
      <c r="I7" s="56"/>
    </row>
    <row r="8" spans="1:9" ht="47.25">
      <c r="A8" s="221" t="s">
        <v>120</v>
      </c>
      <c r="B8" s="221" t="s">
        <v>117</v>
      </c>
      <c r="C8" s="221" t="s">
        <v>118</v>
      </c>
      <c r="D8" s="338" t="s">
        <v>125</v>
      </c>
      <c r="E8" s="339"/>
      <c r="F8" s="222" t="s">
        <v>124</v>
      </c>
      <c r="G8" s="242" t="s">
        <v>255</v>
      </c>
      <c r="H8" s="243" t="s">
        <v>122</v>
      </c>
      <c r="I8" s="243" t="s">
        <v>123</v>
      </c>
    </row>
    <row r="9" spans="1:9" ht="29.1" customHeight="1">
      <c r="A9" s="223">
        <v>1</v>
      </c>
      <c r="B9" s="239"/>
      <c r="C9" s="223"/>
      <c r="D9" s="334"/>
      <c r="E9" s="335"/>
      <c r="F9" s="240" t="s">
        <v>254</v>
      </c>
      <c r="G9" s="241"/>
      <c r="H9" s="241" t="s">
        <v>121</v>
      </c>
      <c r="I9" s="241" t="s">
        <v>121</v>
      </c>
    </row>
    <row r="10" spans="1:9" ht="29.1" customHeight="1">
      <c r="A10" s="223">
        <v>2</v>
      </c>
      <c r="B10" s="239"/>
      <c r="C10" s="223"/>
      <c r="D10" s="334"/>
      <c r="E10" s="335"/>
      <c r="F10" s="240" t="str">
        <f>+$F$9</f>
        <v>血27－</v>
      </c>
      <c r="G10" s="241"/>
      <c r="H10" s="241" t="s">
        <v>121</v>
      </c>
      <c r="I10" s="241" t="s">
        <v>121</v>
      </c>
    </row>
    <row r="11" spans="1:9" ht="29.1" customHeight="1">
      <c r="A11" s="223">
        <v>3</v>
      </c>
      <c r="B11" s="239"/>
      <c r="C11" s="223"/>
      <c r="D11" s="334"/>
      <c r="E11" s="335"/>
      <c r="F11" s="240" t="str">
        <f t="shared" ref="F11:F38" si="0">+$F$9</f>
        <v>血27－</v>
      </c>
      <c r="G11" s="241"/>
      <c r="H11" s="241" t="s">
        <v>121</v>
      </c>
      <c r="I11" s="241" t="s">
        <v>121</v>
      </c>
    </row>
    <row r="12" spans="1:9" ht="29.1" customHeight="1">
      <c r="A12" s="223">
        <v>4</v>
      </c>
      <c r="B12" s="239"/>
      <c r="C12" s="223"/>
      <c r="D12" s="334"/>
      <c r="E12" s="335"/>
      <c r="F12" s="240" t="str">
        <f t="shared" si="0"/>
        <v>血27－</v>
      </c>
      <c r="G12" s="241"/>
      <c r="H12" s="241" t="s">
        <v>121</v>
      </c>
      <c r="I12" s="241" t="s">
        <v>121</v>
      </c>
    </row>
    <row r="13" spans="1:9" ht="29.1" customHeight="1">
      <c r="A13" s="223">
        <v>5</v>
      </c>
      <c r="B13" s="239"/>
      <c r="C13" s="223"/>
      <c r="D13" s="334"/>
      <c r="E13" s="335"/>
      <c r="F13" s="240" t="str">
        <f t="shared" si="0"/>
        <v>血27－</v>
      </c>
      <c r="G13" s="241"/>
      <c r="H13" s="241" t="s">
        <v>121</v>
      </c>
      <c r="I13" s="241" t="s">
        <v>121</v>
      </c>
    </row>
    <row r="14" spans="1:9" ht="29.1" customHeight="1">
      <c r="A14" s="223">
        <v>6</v>
      </c>
      <c r="B14" s="239"/>
      <c r="C14" s="223"/>
      <c r="D14" s="334"/>
      <c r="E14" s="335"/>
      <c r="F14" s="240" t="str">
        <f t="shared" si="0"/>
        <v>血27－</v>
      </c>
      <c r="G14" s="241"/>
      <c r="H14" s="241" t="s">
        <v>121</v>
      </c>
      <c r="I14" s="241" t="s">
        <v>121</v>
      </c>
    </row>
    <row r="15" spans="1:9" ht="29.1" customHeight="1">
      <c r="A15" s="223">
        <v>7</v>
      </c>
      <c r="B15" s="239"/>
      <c r="C15" s="223"/>
      <c r="D15" s="334"/>
      <c r="E15" s="335"/>
      <c r="F15" s="240" t="str">
        <f t="shared" si="0"/>
        <v>血27－</v>
      </c>
      <c r="G15" s="241"/>
      <c r="H15" s="241" t="s">
        <v>121</v>
      </c>
      <c r="I15" s="241" t="s">
        <v>121</v>
      </c>
    </row>
    <row r="16" spans="1:9" ht="29.1" customHeight="1">
      <c r="A16" s="223">
        <v>8</v>
      </c>
      <c r="B16" s="239"/>
      <c r="C16" s="223"/>
      <c r="D16" s="334"/>
      <c r="E16" s="335"/>
      <c r="F16" s="240" t="str">
        <f t="shared" si="0"/>
        <v>血27－</v>
      </c>
      <c r="G16" s="241"/>
      <c r="H16" s="241" t="s">
        <v>121</v>
      </c>
      <c r="I16" s="241" t="s">
        <v>121</v>
      </c>
    </row>
    <row r="17" spans="1:9" ht="29.1" customHeight="1">
      <c r="A17" s="223">
        <v>9</v>
      </c>
      <c r="B17" s="239"/>
      <c r="C17" s="223"/>
      <c r="D17" s="334"/>
      <c r="E17" s="335"/>
      <c r="F17" s="240" t="str">
        <f t="shared" si="0"/>
        <v>血27－</v>
      </c>
      <c r="G17" s="241"/>
      <c r="H17" s="241" t="s">
        <v>121</v>
      </c>
      <c r="I17" s="241" t="s">
        <v>121</v>
      </c>
    </row>
    <row r="18" spans="1:9" ht="29.1" customHeight="1">
      <c r="A18" s="223">
        <v>10</v>
      </c>
      <c r="B18" s="239"/>
      <c r="C18" s="223"/>
      <c r="D18" s="334"/>
      <c r="E18" s="335"/>
      <c r="F18" s="240" t="str">
        <f t="shared" si="0"/>
        <v>血27－</v>
      </c>
      <c r="G18" s="241"/>
      <c r="H18" s="241" t="s">
        <v>121</v>
      </c>
      <c r="I18" s="241" t="s">
        <v>121</v>
      </c>
    </row>
    <row r="19" spans="1:9" ht="29.1" customHeight="1">
      <c r="A19" s="223">
        <v>11</v>
      </c>
      <c r="B19" s="239"/>
      <c r="C19" s="223"/>
      <c r="D19" s="334"/>
      <c r="E19" s="335"/>
      <c r="F19" s="240" t="str">
        <f t="shared" si="0"/>
        <v>血27－</v>
      </c>
      <c r="G19" s="241"/>
      <c r="H19" s="241" t="s">
        <v>121</v>
      </c>
      <c r="I19" s="241" t="s">
        <v>121</v>
      </c>
    </row>
    <row r="20" spans="1:9" ht="29.1" customHeight="1">
      <c r="A20" s="223">
        <v>12</v>
      </c>
      <c r="B20" s="239"/>
      <c r="C20" s="223"/>
      <c r="D20" s="334"/>
      <c r="E20" s="335"/>
      <c r="F20" s="240" t="str">
        <f t="shared" si="0"/>
        <v>血27－</v>
      </c>
      <c r="G20" s="241"/>
      <c r="H20" s="241" t="s">
        <v>121</v>
      </c>
      <c r="I20" s="241" t="s">
        <v>121</v>
      </c>
    </row>
    <row r="21" spans="1:9" ht="29.1" customHeight="1">
      <c r="A21" s="223">
        <v>13</v>
      </c>
      <c r="B21" s="239"/>
      <c r="C21" s="223"/>
      <c r="D21" s="334"/>
      <c r="E21" s="335"/>
      <c r="F21" s="240" t="str">
        <f t="shared" si="0"/>
        <v>血27－</v>
      </c>
      <c r="G21" s="241"/>
      <c r="H21" s="241" t="s">
        <v>121</v>
      </c>
      <c r="I21" s="241" t="s">
        <v>121</v>
      </c>
    </row>
    <row r="22" spans="1:9" ht="29.1" customHeight="1">
      <c r="A22" s="223">
        <v>14</v>
      </c>
      <c r="B22" s="239"/>
      <c r="C22" s="223"/>
      <c r="D22" s="334"/>
      <c r="E22" s="335"/>
      <c r="F22" s="240" t="str">
        <f t="shared" si="0"/>
        <v>血27－</v>
      </c>
      <c r="G22" s="241"/>
      <c r="H22" s="241" t="s">
        <v>121</v>
      </c>
      <c r="I22" s="241" t="s">
        <v>121</v>
      </c>
    </row>
    <row r="23" spans="1:9" ht="29.1" customHeight="1">
      <c r="A23" s="223">
        <v>15</v>
      </c>
      <c r="B23" s="239"/>
      <c r="C23" s="223"/>
      <c r="D23" s="334"/>
      <c r="E23" s="335"/>
      <c r="F23" s="240" t="str">
        <f t="shared" si="0"/>
        <v>血27－</v>
      </c>
      <c r="G23" s="241"/>
      <c r="H23" s="241" t="s">
        <v>121</v>
      </c>
      <c r="I23" s="241" t="s">
        <v>121</v>
      </c>
    </row>
    <row r="24" spans="1:9" ht="29.1" customHeight="1">
      <c r="A24" s="223">
        <v>16</v>
      </c>
      <c r="B24" s="239"/>
      <c r="C24" s="223"/>
      <c r="D24" s="334"/>
      <c r="E24" s="335"/>
      <c r="F24" s="240" t="str">
        <f t="shared" si="0"/>
        <v>血27－</v>
      </c>
      <c r="G24" s="241"/>
      <c r="H24" s="241" t="s">
        <v>121</v>
      </c>
      <c r="I24" s="241" t="s">
        <v>121</v>
      </c>
    </row>
    <row r="25" spans="1:9" ht="29.1" customHeight="1">
      <c r="A25" s="223">
        <v>17</v>
      </c>
      <c r="B25" s="239"/>
      <c r="C25" s="223"/>
      <c r="D25" s="334"/>
      <c r="E25" s="335"/>
      <c r="F25" s="240" t="str">
        <f t="shared" si="0"/>
        <v>血27－</v>
      </c>
      <c r="G25" s="241"/>
      <c r="H25" s="241" t="s">
        <v>121</v>
      </c>
      <c r="I25" s="241" t="s">
        <v>121</v>
      </c>
    </row>
    <row r="26" spans="1:9" ht="29.1" customHeight="1">
      <c r="A26" s="223">
        <v>18</v>
      </c>
      <c r="B26" s="239"/>
      <c r="C26" s="223"/>
      <c r="D26" s="334"/>
      <c r="E26" s="335"/>
      <c r="F26" s="240" t="str">
        <f t="shared" si="0"/>
        <v>血27－</v>
      </c>
      <c r="G26" s="241"/>
      <c r="H26" s="241" t="s">
        <v>121</v>
      </c>
      <c r="I26" s="241" t="s">
        <v>121</v>
      </c>
    </row>
    <row r="27" spans="1:9" ht="29.1" customHeight="1">
      <c r="A27" s="223">
        <v>19</v>
      </c>
      <c r="B27" s="239"/>
      <c r="C27" s="223"/>
      <c r="D27" s="334"/>
      <c r="E27" s="335"/>
      <c r="F27" s="240" t="str">
        <f t="shared" si="0"/>
        <v>血27－</v>
      </c>
      <c r="G27" s="241"/>
      <c r="H27" s="241" t="s">
        <v>121</v>
      </c>
      <c r="I27" s="241" t="s">
        <v>121</v>
      </c>
    </row>
    <row r="28" spans="1:9" ht="29.1" customHeight="1">
      <c r="A28" s="223">
        <v>20</v>
      </c>
      <c r="B28" s="239"/>
      <c r="C28" s="239"/>
      <c r="D28" s="334"/>
      <c r="E28" s="335"/>
      <c r="F28" s="240" t="str">
        <f t="shared" si="0"/>
        <v>血27－</v>
      </c>
      <c r="G28" s="241"/>
      <c r="H28" s="241" t="s">
        <v>121</v>
      </c>
      <c r="I28" s="241" t="s">
        <v>121</v>
      </c>
    </row>
    <row r="29" spans="1:9" ht="29.1" customHeight="1">
      <c r="A29" s="223">
        <v>21</v>
      </c>
      <c r="B29" s="239"/>
      <c r="C29" s="223"/>
      <c r="D29" s="334"/>
      <c r="E29" s="335"/>
      <c r="F29" s="240" t="str">
        <f t="shared" si="0"/>
        <v>血27－</v>
      </c>
      <c r="G29" s="241"/>
      <c r="H29" s="241" t="s">
        <v>121</v>
      </c>
      <c r="I29" s="241" t="s">
        <v>121</v>
      </c>
    </row>
    <row r="30" spans="1:9" ht="29.1" customHeight="1">
      <c r="A30" s="223">
        <v>22</v>
      </c>
      <c r="B30" s="239"/>
      <c r="C30" s="223"/>
      <c r="D30" s="334"/>
      <c r="E30" s="335"/>
      <c r="F30" s="240" t="str">
        <f t="shared" si="0"/>
        <v>血27－</v>
      </c>
      <c r="G30" s="241"/>
      <c r="H30" s="241" t="s">
        <v>121</v>
      </c>
      <c r="I30" s="241" t="s">
        <v>121</v>
      </c>
    </row>
    <row r="31" spans="1:9" ht="29.1" customHeight="1">
      <c r="A31" s="223">
        <v>23</v>
      </c>
      <c r="B31" s="239"/>
      <c r="C31" s="223"/>
      <c r="D31" s="334"/>
      <c r="E31" s="335"/>
      <c r="F31" s="240" t="str">
        <f t="shared" si="0"/>
        <v>血27－</v>
      </c>
      <c r="G31" s="241"/>
      <c r="H31" s="241" t="s">
        <v>121</v>
      </c>
      <c r="I31" s="241" t="s">
        <v>121</v>
      </c>
    </row>
    <row r="32" spans="1:9" ht="29.1" customHeight="1">
      <c r="A32" s="223">
        <v>24</v>
      </c>
      <c r="B32" s="239"/>
      <c r="C32" s="223"/>
      <c r="D32" s="334"/>
      <c r="E32" s="335"/>
      <c r="F32" s="240" t="str">
        <f t="shared" si="0"/>
        <v>血27－</v>
      </c>
      <c r="G32" s="241"/>
      <c r="H32" s="241" t="s">
        <v>121</v>
      </c>
      <c r="I32" s="241" t="s">
        <v>121</v>
      </c>
    </row>
    <row r="33" spans="1:9" ht="29.1" customHeight="1">
      <c r="A33" s="223">
        <v>25</v>
      </c>
      <c r="B33" s="239"/>
      <c r="C33" s="223"/>
      <c r="D33" s="334"/>
      <c r="E33" s="335"/>
      <c r="F33" s="240" t="str">
        <f t="shared" si="0"/>
        <v>血27－</v>
      </c>
      <c r="G33" s="241"/>
      <c r="H33" s="241" t="s">
        <v>121</v>
      </c>
      <c r="I33" s="241" t="s">
        <v>121</v>
      </c>
    </row>
    <row r="34" spans="1:9" ht="29.1" customHeight="1">
      <c r="A34" s="223">
        <v>26</v>
      </c>
      <c r="B34" s="239"/>
      <c r="C34" s="223"/>
      <c r="D34" s="334"/>
      <c r="E34" s="335"/>
      <c r="F34" s="240" t="str">
        <f t="shared" si="0"/>
        <v>血27－</v>
      </c>
      <c r="G34" s="241"/>
      <c r="H34" s="241" t="s">
        <v>121</v>
      </c>
      <c r="I34" s="241" t="s">
        <v>121</v>
      </c>
    </row>
    <row r="35" spans="1:9" ht="29.1" customHeight="1">
      <c r="A35" s="223">
        <v>27</v>
      </c>
      <c r="B35" s="239"/>
      <c r="C35" s="223"/>
      <c r="D35" s="334"/>
      <c r="E35" s="335"/>
      <c r="F35" s="240" t="str">
        <f t="shared" si="0"/>
        <v>血27－</v>
      </c>
      <c r="G35" s="241"/>
      <c r="H35" s="241" t="s">
        <v>121</v>
      </c>
      <c r="I35" s="241" t="s">
        <v>121</v>
      </c>
    </row>
    <row r="36" spans="1:9" ht="29.1" customHeight="1">
      <c r="A36" s="223">
        <v>28</v>
      </c>
      <c r="B36" s="239"/>
      <c r="C36" s="223"/>
      <c r="D36" s="334"/>
      <c r="E36" s="335"/>
      <c r="F36" s="240" t="str">
        <f t="shared" si="0"/>
        <v>血27－</v>
      </c>
      <c r="G36" s="241"/>
      <c r="H36" s="241" t="s">
        <v>121</v>
      </c>
      <c r="I36" s="241" t="s">
        <v>121</v>
      </c>
    </row>
    <row r="37" spans="1:9" ht="29.1" customHeight="1">
      <c r="A37" s="223">
        <v>29</v>
      </c>
      <c r="B37" s="239"/>
      <c r="C37" s="223"/>
      <c r="D37" s="334"/>
      <c r="E37" s="335"/>
      <c r="F37" s="240" t="str">
        <f t="shared" si="0"/>
        <v>血27－</v>
      </c>
      <c r="G37" s="241"/>
      <c r="H37" s="241" t="s">
        <v>121</v>
      </c>
      <c r="I37" s="241" t="s">
        <v>121</v>
      </c>
    </row>
    <row r="38" spans="1:9" ht="29.1" customHeight="1">
      <c r="A38" s="223">
        <v>30</v>
      </c>
      <c r="B38" s="239"/>
      <c r="C38" s="239"/>
      <c r="D38" s="334"/>
      <c r="E38" s="335"/>
      <c r="F38" s="240" t="str">
        <f t="shared" si="0"/>
        <v>血27－</v>
      </c>
      <c r="G38" s="241"/>
      <c r="H38" s="241" t="s">
        <v>121</v>
      </c>
      <c r="I38" s="241" t="s">
        <v>121</v>
      </c>
    </row>
    <row r="39" spans="1:9" ht="19.5">
      <c r="A39" s="218"/>
      <c r="B39" s="225" t="s">
        <v>131</v>
      </c>
      <c r="C39" s="147"/>
      <c r="D39" s="147"/>
      <c r="E39" s="147"/>
      <c r="F39" s="147"/>
      <c r="G39" s="220"/>
      <c r="H39" s="147"/>
      <c r="I39" s="147"/>
    </row>
    <row r="40" spans="1:9">
      <c r="A40" s="226" t="s">
        <v>126</v>
      </c>
      <c r="B40" s="227"/>
      <c r="C40" s="228"/>
      <c r="D40" s="226" t="s">
        <v>129</v>
      </c>
      <c r="E40" s="228"/>
      <c r="F40" s="228"/>
      <c r="G40" s="229"/>
      <c r="H40" s="211"/>
      <c r="I40" s="211"/>
    </row>
    <row r="41" spans="1:9">
      <c r="A41" s="230" t="s">
        <v>132</v>
      </c>
      <c r="B41" s="178"/>
      <c r="C41" s="231"/>
      <c r="D41" s="230" t="s">
        <v>130</v>
      </c>
      <c r="E41" s="231"/>
      <c r="F41" s="231"/>
      <c r="G41" s="232"/>
      <c r="H41" s="211"/>
      <c r="I41" s="211"/>
    </row>
    <row r="42" spans="1:9">
      <c r="A42" s="233" t="s">
        <v>133</v>
      </c>
      <c r="B42" s="234"/>
      <c r="C42" s="231"/>
      <c r="D42" s="233" t="s">
        <v>127</v>
      </c>
      <c r="E42" s="231"/>
      <c r="F42" s="231"/>
      <c r="G42" s="232"/>
      <c r="H42" s="211"/>
      <c r="I42" s="211"/>
    </row>
    <row r="43" spans="1:9">
      <c r="A43" s="235" t="s">
        <v>247</v>
      </c>
      <c r="B43" s="236"/>
      <c r="C43" s="237"/>
      <c r="D43" s="235" t="s">
        <v>128</v>
      </c>
      <c r="E43" s="237"/>
      <c r="F43" s="237"/>
      <c r="G43" s="238"/>
      <c r="H43" s="147"/>
      <c r="I43" s="147"/>
    </row>
    <row r="44" spans="1:9">
      <c r="B44" s="147"/>
      <c r="C44" s="147"/>
      <c r="D44" s="147"/>
      <c r="E44" s="147"/>
      <c r="F44" s="147"/>
      <c r="G44" s="220"/>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5"/>
      <c r="C1" s="450" t="s">
        <v>76</v>
      </c>
      <c r="D1" s="451"/>
      <c r="E1" s="451"/>
      <c r="F1" s="451"/>
      <c r="G1" s="288"/>
      <c r="H1" s="289"/>
    </row>
    <row r="2" spans="1:8" ht="15" customHeight="1">
      <c r="B2" s="452"/>
      <c r="C2" s="451"/>
      <c r="D2" s="451"/>
      <c r="E2" s="451"/>
      <c r="F2" s="451"/>
      <c r="G2" s="296"/>
      <c r="H2" s="297"/>
    </row>
    <row r="3" spans="1:8" ht="14.1" customHeight="1">
      <c r="B3" s="453"/>
      <c r="C3" s="451"/>
      <c r="D3" s="451"/>
      <c r="E3" s="451"/>
      <c r="F3" s="451"/>
      <c r="G3" s="296"/>
      <c r="H3" s="224"/>
    </row>
    <row r="4" spans="1:8" s="2" customFormat="1" ht="16.5">
      <c r="B4" s="298"/>
      <c r="C4" s="298"/>
      <c r="D4" s="298"/>
      <c r="E4" s="291"/>
      <c r="F4" s="290"/>
      <c r="G4" s="290"/>
      <c r="H4" s="289"/>
    </row>
    <row r="5" spans="1:8" s="2" customFormat="1" ht="19.5">
      <c r="B5" s="454" t="s">
        <v>241</v>
      </c>
      <c r="C5" s="455"/>
      <c r="D5" s="455"/>
      <c r="E5" s="455"/>
      <c r="F5" s="455"/>
      <c r="G5" s="299"/>
      <c r="H5" s="289"/>
    </row>
    <row r="6" spans="1:8" s="2" customFormat="1" ht="19.5">
      <c r="B6" s="300"/>
      <c r="C6" s="301"/>
      <c r="D6" s="301"/>
      <c r="E6" s="290"/>
      <c r="F6" s="299"/>
      <c r="G6" s="299"/>
      <c r="H6" s="289"/>
    </row>
    <row r="7" spans="1:8" s="2" customFormat="1" ht="16.5">
      <c r="B7" s="435" t="s">
        <v>61</v>
      </c>
      <c r="C7" s="465" t="str">
        <f>+予算書!B6</f>
        <v>臨床一般</v>
      </c>
      <c r="D7" s="460" t="s">
        <v>78</v>
      </c>
      <c r="E7" s="461"/>
      <c r="F7" s="462"/>
      <c r="G7" s="437"/>
      <c r="H7" s="302"/>
    </row>
    <row r="8" spans="1:8" s="2" customFormat="1" ht="14.1" customHeight="1">
      <c r="B8" s="436"/>
      <c r="C8" s="466"/>
      <c r="D8" s="463"/>
      <c r="E8" s="463"/>
      <c r="F8" s="464"/>
      <c r="G8" s="438"/>
      <c r="H8" s="303"/>
    </row>
    <row r="9" spans="1:8" s="2" customFormat="1" ht="14.1" customHeight="1">
      <c r="B9" s="447" t="s">
        <v>62</v>
      </c>
      <c r="C9" s="441" t="str">
        <f>+予算書!C11</f>
        <v>平成27年6月7日（日）　13：30 ～ 16：30　　</v>
      </c>
      <c r="D9" s="442"/>
      <c r="E9" s="442"/>
      <c r="F9" s="443"/>
      <c r="G9" s="439"/>
      <c r="H9" s="303"/>
    </row>
    <row r="10" spans="1:8" s="2" customFormat="1" ht="14.1" customHeight="1">
      <c r="B10" s="448"/>
      <c r="C10" s="444"/>
      <c r="D10" s="445"/>
      <c r="E10" s="445"/>
      <c r="F10" s="446"/>
      <c r="G10" s="440"/>
      <c r="H10" s="304"/>
    </row>
    <row r="11" spans="1:8" ht="15" customHeight="1">
      <c r="B11" s="431" t="s">
        <v>90</v>
      </c>
      <c r="C11" s="432"/>
      <c r="D11" s="432"/>
      <c r="E11" s="432"/>
      <c r="F11" s="305" t="s">
        <v>9</v>
      </c>
      <c r="G11" s="433" t="s">
        <v>11</v>
      </c>
      <c r="H11" s="434"/>
    </row>
    <row r="12" spans="1:8" ht="15" customHeight="1">
      <c r="B12" s="294" t="s">
        <v>99</v>
      </c>
      <c r="C12" s="306" t="str">
        <f>+予算書!C49</f>
        <v>牛丸　星子</v>
      </c>
      <c r="D12" s="307" t="s">
        <v>77</v>
      </c>
      <c r="E12" s="308" t="s">
        <v>108</v>
      </c>
      <c r="F12" s="309" t="s">
        <v>57</v>
      </c>
      <c r="G12" s="426">
        <v>1000</v>
      </c>
      <c r="H12" s="427"/>
    </row>
    <row r="13" spans="1:8" ht="15" customHeight="1">
      <c r="B13" s="294" t="s">
        <v>64</v>
      </c>
      <c r="C13" s="310" t="str">
        <f>+予算書!D49</f>
        <v>岐阜市</v>
      </c>
      <c r="D13" s="311"/>
      <c r="E13" s="312" t="str">
        <f>+予算書!F49</f>
        <v>岐阜市</v>
      </c>
      <c r="F13" s="309" t="s">
        <v>33</v>
      </c>
      <c r="G13" s="426">
        <f>+予算書!J49</f>
        <v>1000</v>
      </c>
      <c r="H13" s="427"/>
    </row>
    <row r="14" spans="1:8" ht="15" customHeight="1">
      <c r="B14" s="294" t="s">
        <v>64</v>
      </c>
      <c r="C14" s="310"/>
      <c r="D14" s="311"/>
      <c r="E14" s="312"/>
      <c r="F14" s="309" t="s">
        <v>33</v>
      </c>
      <c r="G14" s="426">
        <v>0</v>
      </c>
      <c r="H14" s="427"/>
    </row>
    <row r="15" spans="1:8" ht="15" customHeight="1">
      <c r="B15" s="294" t="s">
        <v>63</v>
      </c>
      <c r="C15" s="428"/>
      <c r="D15" s="429"/>
      <c r="E15" s="430"/>
      <c r="F15" s="309" t="s">
        <v>58</v>
      </c>
      <c r="G15" s="426">
        <v>0</v>
      </c>
      <c r="H15" s="427"/>
    </row>
    <row r="16" spans="1:8" ht="15" customHeight="1">
      <c r="B16" s="294" t="s">
        <v>74</v>
      </c>
      <c r="C16" s="428"/>
      <c r="D16" s="429"/>
      <c r="E16" s="430"/>
      <c r="F16" s="309" t="s">
        <v>59</v>
      </c>
      <c r="G16" s="426">
        <v>0</v>
      </c>
      <c r="H16" s="427"/>
    </row>
    <row r="17" spans="2:8" ht="15" customHeight="1">
      <c r="B17" s="294"/>
      <c r="C17" s="428"/>
      <c r="D17" s="429"/>
      <c r="E17" s="430"/>
      <c r="F17" s="309"/>
      <c r="G17" s="426">
        <v>0</v>
      </c>
      <c r="H17" s="427"/>
    </row>
    <row r="18" spans="2:8" ht="15" customHeight="1">
      <c r="B18" s="313"/>
      <c r="C18" s="265"/>
      <c r="D18" s="265"/>
      <c r="E18" s="265"/>
      <c r="F18" s="266" t="s">
        <v>83</v>
      </c>
      <c r="G18" s="458">
        <f>SUM(G12:G17)</f>
        <v>2000</v>
      </c>
      <c r="H18" s="459"/>
    </row>
    <row r="19" spans="2:8" ht="15.95" customHeight="1">
      <c r="B19" s="314"/>
      <c r="C19" s="267"/>
      <c r="D19" s="267"/>
      <c r="E19" s="268"/>
      <c r="F19" s="268"/>
      <c r="G19" s="268"/>
      <c r="H19" s="315"/>
    </row>
    <row r="20" spans="2:8" ht="24">
      <c r="B20" s="316" t="s">
        <v>66</v>
      </c>
      <c r="C20" s="245"/>
      <c r="D20" s="317" t="s">
        <v>67</v>
      </c>
      <c r="E20" s="245"/>
      <c r="F20" s="245"/>
      <c r="G20" s="245"/>
      <c r="H20" s="318"/>
    </row>
    <row r="21" spans="2:8" ht="15.95" customHeight="1">
      <c r="B21" s="319"/>
      <c r="C21" s="245"/>
      <c r="D21" s="245"/>
      <c r="E21" s="245"/>
      <c r="F21" s="245"/>
      <c r="G21" s="245"/>
      <c r="H21" s="318"/>
    </row>
    <row r="22" spans="2:8" ht="24">
      <c r="B22" s="320"/>
      <c r="C22" s="321" t="s">
        <v>69</v>
      </c>
      <c r="D22" s="322"/>
      <c r="E22" s="322"/>
      <c r="F22" s="323" t="s">
        <v>68</v>
      </c>
      <c r="G22" s="245"/>
      <c r="H22" s="318"/>
    </row>
    <row r="23" spans="2:8">
      <c r="B23" s="319"/>
      <c r="C23" s="245"/>
      <c r="D23" s="245"/>
      <c r="E23" s="245"/>
      <c r="F23" s="245"/>
      <c r="G23" s="245"/>
      <c r="H23" s="318"/>
    </row>
    <row r="24" spans="2:8">
      <c r="B24" s="319"/>
      <c r="C24" s="449" t="s">
        <v>70</v>
      </c>
      <c r="D24" s="449"/>
      <c r="E24" s="449"/>
      <c r="F24" s="449"/>
      <c r="G24" s="245"/>
      <c r="H24" s="318"/>
    </row>
    <row r="25" spans="2:8">
      <c r="B25" s="319"/>
      <c r="C25" s="245"/>
      <c r="D25" s="245"/>
      <c r="E25" s="245"/>
      <c r="F25" s="245"/>
      <c r="G25" s="245"/>
      <c r="H25" s="318"/>
    </row>
    <row r="26" spans="2:8">
      <c r="B26" s="319"/>
      <c r="C26" s="245"/>
      <c r="D26" s="245"/>
      <c r="E26" s="245"/>
      <c r="F26" s="245"/>
      <c r="G26" s="245"/>
      <c r="H26" s="318"/>
    </row>
    <row r="27" spans="2:8" ht="24">
      <c r="B27" s="319"/>
      <c r="C27" s="321" t="s">
        <v>71</v>
      </c>
      <c r="D27" s="322"/>
      <c r="E27" s="322"/>
      <c r="F27" s="323"/>
      <c r="G27" s="245"/>
      <c r="H27" s="324" t="s">
        <v>72</v>
      </c>
    </row>
    <row r="28" spans="2:8">
      <c r="B28" s="325"/>
      <c r="C28" s="326"/>
      <c r="D28" s="326"/>
      <c r="E28" s="326"/>
      <c r="F28" s="326"/>
      <c r="G28" s="326"/>
      <c r="H28" s="327"/>
    </row>
    <row r="34" spans="1:8" ht="15.75" customHeight="1">
      <c r="A34" s="39"/>
      <c r="B34" s="295"/>
      <c r="C34" s="450" t="s">
        <v>76</v>
      </c>
      <c r="D34" s="451"/>
      <c r="E34" s="451"/>
      <c r="F34" s="451"/>
      <c r="G34" s="288"/>
      <c r="H34" s="289"/>
    </row>
    <row r="35" spans="1:8" ht="15" customHeight="1">
      <c r="B35" s="452"/>
      <c r="C35" s="451"/>
      <c r="D35" s="451"/>
      <c r="E35" s="451"/>
      <c r="F35" s="451"/>
      <c r="G35" s="296"/>
      <c r="H35" s="297"/>
    </row>
    <row r="36" spans="1:8" ht="14.1" customHeight="1">
      <c r="B36" s="453"/>
      <c r="C36" s="451"/>
      <c r="D36" s="451"/>
      <c r="E36" s="451"/>
      <c r="F36" s="451"/>
      <c r="G36" s="296"/>
      <c r="H36" s="224"/>
    </row>
    <row r="37" spans="1:8" s="2" customFormat="1" ht="16.5">
      <c r="B37" s="298"/>
      <c r="C37" s="298"/>
      <c r="D37" s="298"/>
      <c r="E37" s="291"/>
      <c r="F37" s="290"/>
      <c r="G37" s="290"/>
      <c r="H37" s="289"/>
    </row>
    <row r="38" spans="1:8" s="2" customFormat="1" ht="19.5">
      <c r="B38" s="454" t="s">
        <v>241</v>
      </c>
      <c r="C38" s="455"/>
      <c r="D38" s="455"/>
      <c r="E38" s="455"/>
      <c r="F38" s="455"/>
      <c r="G38" s="299"/>
      <c r="H38" s="289"/>
    </row>
    <row r="39" spans="1:8" s="2" customFormat="1" ht="19.5">
      <c r="B39" s="300"/>
      <c r="C39" s="301"/>
      <c r="D39" s="301"/>
      <c r="E39" s="290"/>
      <c r="F39" s="299"/>
      <c r="G39" s="299"/>
      <c r="H39" s="289"/>
    </row>
    <row r="40" spans="1:8" s="2" customFormat="1" ht="16.5">
      <c r="B40" s="435" t="s">
        <v>61</v>
      </c>
      <c r="C40" s="465" t="str">
        <f>+予算書!B6</f>
        <v>臨床一般</v>
      </c>
      <c r="D40" s="460" t="s">
        <v>78</v>
      </c>
      <c r="E40" s="461"/>
      <c r="F40" s="462"/>
      <c r="G40" s="437" t="s">
        <v>60</v>
      </c>
      <c r="H40" s="302"/>
    </row>
    <row r="41" spans="1:8" s="2" customFormat="1" ht="14.1" customHeight="1">
      <c r="B41" s="436"/>
      <c r="C41" s="466"/>
      <c r="D41" s="463"/>
      <c r="E41" s="463"/>
      <c r="F41" s="464"/>
      <c r="G41" s="438"/>
      <c r="H41" s="303"/>
    </row>
    <row r="42" spans="1:8" s="2" customFormat="1" ht="14.1" customHeight="1">
      <c r="B42" s="447" t="s">
        <v>62</v>
      </c>
      <c r="C42" s="441" t="str">
        <f>+C9</f>
        <v>平成27年6月7日（日）　13：30 ～ 16：30　　</v>
      </c>
      <c r="D42" s="442"/>
      <c r="E42" s="442"/>
      <c r="F42" s="443"/>
      <c r="G42" s="439"/>
      <c r="H42" s="303"/>
    </row>
    <row r="43" spans="1:8" s="2" customFormat="1" ht="14.1" customHeight="1">
      <c r="B43" s="448"/>
      <c r="C43" s="444"/>
      <c r="D43" s="445"/>
      <c r="E43" s="445"/>
      <c r="F43" s="446"/>
      <c r="G43" s="440"/>
      <c r="H43" s="304"/>
    </row>
    <row r="44" spans="1:8" ht="15" customHeight="1">
      <c r="B44" s="431" t="s">
        <v>90</v>
      </c>
      <c r="C44" s="432"/>
      <c r="D44" s="432"/>
      <c r="E44" s="432"/>
      <c r="F44" s="305" t="s">
        <v>9</v>
      </c>
      <c r="G44" s="433" t="s">
        <v>11</v>
      </c>
      <c r="H44" s="434"/>
    </row>
    <row r="45" spans="1:8" ht="15" customHeight="1">
      <c r="B45" s="294" t="s">
        <v>99</v>
      </c>
      <c r="C45" s="306" t="str">
        <f>+予算書!C50</f>
        <v>一柳　好江</v>
      </c>
      <c r="D45" s="307" t="s">
        <v>77</v>
      </c>
      <c r="E45" s="308" t="s">
        <v>108</v>
      </c>
      <c r="F45" s="309" t="s">
        <v>57</v>
      </c>
      <c r="G45" s="426">
        <v>1000</v>
      </c>
      <c r="H45" s="427"/>
    </row>
    <row r="46" spans="1:8" ht="15" customHeight="1">
      <c r="B46" s="294" t="s">
        <v>64</v>
      </c>
      <c r="C46" s="310" t="str">
        <f>+予算書!D50</f>
        <v>岐阜市</v>
      </c>
      <c r="D46" s="311"/>
      <c r="E46" s="312" t="str">
        <f>+予算書!F50</f>
        <v>岐阜市</v>
      </c>
      <c r="F46" s="309" t="s">
        <v>33</v>
      </c>
      <c r="G46" s="426">
        <f>+予算書!J50</f>
        <v>1000</v>
      </c>
      <c r="H46" s="427"/>
    </row>
    <row r="47" spans="1:8" ht="15" customHeight="1">
      <c r="B47" s="294" t="s">
        <v>64</v>
      </c>
      <c r="C47" s="310"/>
      <c r="D47" s="311"/>
      <c r="E47" s="312"/>
      <c r="F47" s="309" t="s">
        <v>33</v>
      </c>
      <c r="G47" s="426">
        <v>0</v>
      </c>
      <c r="H47" s="427"/>
    </row>
    <row r="48" spans="1:8" ht="15" customHeight="1">
      <c r="B48" s="294" t="s">
        <v>63</v>
      </c>
      <c r="C48" s="428"/>
      <c r="D48" s="429"/>
      <c r="E48" s="430"/>
      <c r="F48" s="309" t="s">
        <v>58</v>
      </c>
      <c r="G48" s="426">
        <v>0</v>
      </c>
      <c r="H48" s="427"/>
    </row>
    <row r="49" spans="2:8" ht="15" customHeight="1">
      <c r="B49" s="294" t="s">
        <v>74</v>
      </c>
      <c r="C49" s="428"/>
      <c r="D49" s="429"/>
      <c r="E49" s="430"/>
      <c r="F49" s="309" t="s">
        <v>59</v>
      </c>
      <c r="G49" s="426">
        <v>0</v>
      </c>
      <c r="H49" s="427"/>
    </row>
    <row r="50" spans="2:8" ht="15" customHeight="1">
      <c r="B50" s="294"/>
      <c r="C50" s="428"/>
      <c r="D50" s="429"/>
      <c r="E50" s="430"/>
      <c r="F50" s="309"/>
      <c r="G50" s="426">
        <v>0</v>
      </c>
      <c r="H50" s="427"/>
    </row>
    <row r="51" spans="2:8" ht="15" customHeight="1">
      <c r="B51" s="313"/>
      <c r="C51" s="265"/>
      <c r="D51" s="265"/>
      <c r="E51" s="265"/>
      <c r="F51" s="266" t="s">
        <v>83</v>
      </c>
      <c r="G51" s="458">
        <f>SUM(G45:G50)</f>
        <v>2000</v>
      </c>
      <c r="H51" s="459"/>
    </row>
    <row r="52" spans="2:8" ht="15.95" customHeight="1">
      <c r="B52" s="314"/>
      <c r="C52" s="267"/>
      <c r="D52" s="267"/>
      <c r="E52" s="268"/>
      <c r="F52" s="268"/>
      <c r="G52" s="268"/>
      <c r="H52" s="315"/>
    </row>
    <row r="53" spans="2:8" ht="24">
      <c r="B53" s="316" t="s">
        <v>66</v>
      </c>
      <c r="C53" s="245"/>
      <c r="D53" s="317" t="s">
        <v>67</v>
      </c>
      <c r="E53" s="245"/>
      <c r="F53" s="245"/>
      <c r="G53" s="245"/>
      <c r="H53" s="318"/>
    </row>
    <row r="54" spans="2:8" ht="15.95" customHeight="1">
      <c r="B54" s="319"/>
      <c r="C54" s="245"/>
      <c r="D54" s="245"/>
      <c r="E54" s="245"/>
      <c r="F54" s="245"/>
      <c r="G54" s="245"/>
      <c r="H54" s="318"/>
    </row>
    <row r="55" spans="2:8" ht="24">
      <c r="B55" s="320"/>
      <c r="C55" s="321" t="s">
        <v>69</v>
      </c>
      <c r="D55" s="322"/>
      <c r="E55" s="322"/>
      <c r="F55" s="323" t="s">
        <v>68</v>
      </c>
      <c r="G55" s="245"/>
      <c r="H55" s="318"/>
    </row>
    <row r="56" spans="2:8">
      <c r="B56" s="319"/>
      <c r="C56" s="245"/>
      <c r="D56" s="245"/>
      <c r="E56" s="245"/>
      <c r="F56" s="245"/>
      <c r="G56" s="245"/>
      <c r="H56" s="318"/>
    </row>
    <row r="57" spans="2:8">
      <c r="B57" s="319"/>
      <c r="C57" s="449" t="s">
        <v>70</v>
      </c>
      <c r="D57" s="449"/>
      <c r="E57" s="449"/>
      <c r="F57" s="449"/>
      <c r="G57" s="245"/>
      <c r="H57" s="318"/>
    </row>
    <row r="58" spans="2:8">
      <c r="B58" s="319"/>
      <c r="C58" s="245"/>
      <c r="D58" s="245"/>
      <c r="E58" s="245"/>
      <c r="F58" s="245"/>
      <c r="G58" s="245"/>
      <c r="H58" s="318"/>
    </row>
    <row r="59" spans="2:8">
      <c r="B59" s="319"/>
      <c r="C59" s="245"/>
      <c r="D59" s="245"/>
      <c r="E59" s="245"/>
      <c r="F59" s="245"/>
      <c r="G59" s="245"/>
      <c r="H59" s="318"/>
    </row>
    <row r="60" spans="2:8" ht="24">
      <c r="B60" s="319"/>
      <c r="C60" s="321" t="s">
        <v>71</v>
      </c>
      <c r="D60" s="322"/>
      <c r="E60" s="322"/>
      <c r="F60" s="323"/>
      <c r="G60" s="245"/>
      <c r="H60" s="324" t="s">
        <v>72</v>
      </c>
    </row>
    <row r="61" spans="2:8">
      <c r="B61" s="325"/>
      <c r="C61" s="326"/>
      <c r="D61" s="326"/>
      <c r="E61" s="326"/>
      <c r="F61" s="326"/>
      <c r="G61" s="326"/>
      <c r="H61" s="327"/>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5"/>
      <c r="C1" s="450" t="s">
        <v>76</v>
      </c>
      <c r="D1" s="451"/>
      <c r="E1" s="451"/>
      <c r="F1" s="451"/>
      <c r="G1" s="288"/>
      <c r="H1" s="289"/>
    </row>
    <row r="2" spans="1:8" ht="15" customHeight="1">
      <c r="B2" s="452"/>
      <c r="C2" s="451"/>
      <c r="D2" s="451"/>
      <c r="E2" s="451"/>
      <c r="F2" s="451"/>
      <c r="G2" s="296"/>
      <c r="H2" s="297"/>
    </row>
    <row r="3" spans="1:8" ht="14.1" customHeight="1">
      <c r="B3" s="453"/>
      <c r="C3" s="451"/>
      <c r="D3" s="451"/>
      <c r="E3" s="451"/>
      <c r="F3" s="451"/>
      <c r="G3" s="296"/>
      <c r="H3" s="224"/>
    </row>
    <row r="4" spans="1:8" s="2" customFormat="1" ht="16.5">
      <c r="B4" s="298"/>
      <c r="C4" s="298"/>
      <c r="D4" s="298"/>
      <c r="E4" s="291"/>
      <c r="F4" s="290"/>
      <c r="G4" s="290"/>
      <c r="H4" s="289"/>
    </row>
    <row r="5" spans="1:8" s="2" customFormat="1" ht="19.5">
      <c r="B5" s="454" t="s">
        <v>241</v>
      </c>
      <c r="C5" s="455"/>
      <c r="D5" s="455"/>
      <c r="E5" s="455"/>
      <c r="F5" s="455"/>
      <c r="G5" s="299"/>
      <c r="H5" s="289"/>
    </row>
    <row r="6" spans="1:8" s="2" customFormat="1" ht="19.5">
      <c r="B6" s="300"/>
      <c r="C6" s="301"/>
      <c r="D6" s="301"/>
      <c r="E6" s="290"/>
      <c r="F6" s="299"/>
      <c r="G6" s="299"/>
      <c r="H6" s="289"/>
    </row>
    <row r="7" spans="1:8" s="2" customFormat="1" ht="16.5">
      <c r="B7" s="435" t="s">
        <v>61</v>
      </c>
      <c r="C7" s="465" t="str">
        <f>+予算書!B6</f>
        <v>臨床一般</v>
      </c>
      <c r="D7" s="460" t="s">
        <v>78</v>
      </c>
      <c r="E7" s="461"/>
      <c r="F7" s="462"/>
      <c r="G7" s="437"/>
      <c r="H7" s="302"/>
    </row>
    <row r="8" spans="1:8" s="2" customFormat="1" ht="14.1" customHeight="1">
      <c r="B8" s="436"/>
      <c r="C8" s="466"/>
      <c r="D8" s="463"/>
      <c r="E8" s="463"/>
      <c r="F8" s="464"/>
      <c r="G8" s="438"/>
      <c r="H8" s="303"/>
    </row>
    <row r="9" spans="1:8" s="2" customFormat="1" ht="14.1" customHeight="1">
      <c r="B9" s="447" t="s">
        <v>62</v>
      </c>
      <c r="C9" s="441" t="str">
        <f>+予算書!C11</f>
        <v>平成27年6月7日（日）　13：30 ～ 16：30　　</v>
      </c>
      <c r="D9" s="442"/>
      <c r="E9" s="442"/>
      <c r="F9" s="443"/>
      <c r="G9" s="439"/>
      <c r="H9" s="303"/>
    </row>
    <row r="10" spans="1:8" s="2" customFormat="1" ht="14.1" customHeight="1">
      <c r="B10" s="448"/>
      <c r="C10" s="444"/>
      <c r="D10" s="445"/>
      <c r="E10" s="445"/>
      <c r="F10" s="446"/>
      <c r="G10" s="440"/>
      <c r="H10" s="304"/>
    </row>
    <row r="11" spans="1:8" ht="15" customHeight="1">
      <c r="B11" s="431" t="s">
        <v>90</v>
      </c>
      <c r="C11" s="432"/>
      <c r="D11" s="432"/>
      <c r="E11" s="432"/>
      <c r="F11" s="305" t="s">
        <v>9</v>
      </c>
      <c r="G11" s="433" t="s">
        <v>11</v>
      </c>
      <c r="H11" s="434"/>
    </row>
    <row r="12" spans="1:8" ht="15" customHeight="1">
      <c r="B12" s="294" t="s">
        <v>99</v>
      </c>
      <c r="C12" s="306" t="str">
        <f>+予算書!C56</f>
        <v>林　晃司</v>
      </c>
      <c r="D12" s="307" t="s">
        <v>77</v>
      </c>
      <c r="E12" s="308" t="s">
        <v>108</v>
      </c>
      <c r="F12" s="309" t="s">
        <v>57</v>
      </c>
      <c r="G12" s="426">
        <v>1000</v>
      </c>
      <c r="H12" s="427"/>
    </row>
    <row r="13" spans="1:8" ht="15" customHeight="1">
      <c r="B13" s="294" t="s">
        <v>64</v>
      </c>
      <c r="C13" s="310" t="str">
        <f>+予算書!D56</f>
        <v>岐阜市</v>
      </c>
      <c r="D13" s="311"/>
      <c r="E13" s="312" t="str">
        <f>+予算書!F56</f>
        <v>岐阜市</v>
      </c>
      <c r="F13" s="309" t="s">
        <v>33</v>
      </c>
      <c r="G13" s="426">
        <f>+予算書!J56</f>
        <v>1000</v>
      </c>
      <c r="H13" s="427"/>
    </row>
    <row r="14" spans="1:8" ht="15" customHeight="1">
      <c r="B14" s="294" t="s">
        <v>64</v>
      </c>
      <c r="C14" s="310"/>
      <c r="D14" s="311"/>
      <c r="E14" s="312"/>
      <c r="F14" s="309" t="s">
        <v>33</v>
      </c>
      <c r="G14" s="426">
        <v>0</v>
      </c>
      <c r="H14" s="427"/>
    </row>
    <row r="15" spans="1:8" ht="15" customHeight="1">
      <c r="B15" s="294" t="s">
        <v>63</v>
      </c>
      <c r="C15" s="428"/>
      <c r="D15" s="429"/>
      <c r="E15" s="430"/>
      <c r="F15" s="309" t="s">
        <v>58</v>
      </c>
      <c r="G15" s="426">
        <v>0</v>
      </c>
      <c r="H15" s="427"/>
    </row>
    <row r="16" spans="1:8" ht="15" customHeight="1">
      <c r="B16" s="294" t="s">
        <v>74</v>
      </c>
      <c r="C16" s="428"/>
      <c r="D16" s="429"/>
      <c r="E16" s="430"/>
      <c r="F16" s="309" t="s">
        <v>59</v>
      </c>
      <c r="G16" s="426">
        <v>0</v>
      </c>
      <c r="H16" s="427"/>
    </row>
    <row r="17" spans="2:8" ht="15" customHeight="1">
      <c r="B17" s="294"/>
      <c r="C17" s="428"/>
      <c r="D17" s="429"/>
      <c r="E17" s="430"/>
      <c r="F17" s="309"/>
      <c r="G17" s="426">
        <v>0</v>
      </c>
      <c r="H17" s="427"/>
    </row>
    <row r="18" spans="2:8" ht="15" customHeight="1">
      <c r="B18" s="313"/>
      <c r="C18" s="265"/>
      <c r="D18" s="265"/>
      <c r="E18" s="265"/>
      <c r="F18" s="266" t="s">
        <v>83</v>
      </c>
      <c r="G18" s="458">
        <f>SUM(G12:G17)</f>
        <v>2000</v>
      </c>
      <c r="H18" s="459"/>
    </row>
    <row r="19" spans="2:8" ht="15.95" customHeight="1">
      <c r="B19" s="314"/>
      <c r="C19" s="267"/>
      <c r="D19" s="267"/>
      <c r="E19" s="268"/>
      <c r="F19" s="268"/>
      <c r="G19" s="268"/>
      <c r="H19" s="315"/>
    </row>
    <row r="20" spans="2:8" ht="24">
      <c r="B20" s="316" t="s">
        <v>66</v>
      </c>
      <c r="C20" s="245"/>
      <c r="D20" s="317" t="s">
        <v>67</v>
      </c>
      <c r="E20" s="245"/>
      <c r="F20" s="245"/>
      <c r="G20" s="245"/>
      <c r="H20" s="318"/>
    </row>
    <row r="21" spans="2:8" ht="15.95" customHeight="1">
      <c r="B21" s="319"/>
      <c r="C21" s="245"/>
      <c r="D21" s="245"/>
      <c r="E21" s="245"/>
      <c r="F21" s="245"/>
      <c r="G21" s="245"/>
      <c r="H21" s="318"/>
    </row>
    <row r="22" spans="2:8" ht="24">
      <c r="B22" s="320"/>
      <c r="C22" s="321" t="s">
        <v>69</v>
      </c>
      <c r="D22" s="322"/>
      <c r="E22" s="322"/>
      <c r="F22" s="323" t="s">
        <v>68</v>
      </c>
      <c r="G22" s="245"/>
      <c r="H22" s="318"/>
    </row>
    <row r="23" spans="2:8">
      <c r="B23" s="319"/>
      <c r="C23" s="245"/>
      <c r="D23" s="245"/>
      <c r="E23" s="245"/>
      <c r="F23" s="245"/>
      <c r="G23" s="245"/>
      <c r="H23" s="318"/>
    </row>
    <row r="24" spans="2:8">
      <c r="B24" s="319"/>
      <c r="C24" s="449" t="s">
        <v>70</v>
      </c>
      <c r="D24" s="449"/>
      <c r="E24" s="449"/>
      <c r="F24" s="449"/>
      <c r="G24" s="245"/>
      <c r="H24" s="318"/>
    </row>
    <row r="25" spans="2:8">
      <c r="B25" s="319"/>
      <c r="C25" s="245"/>
      <c r="D25" s="245"/>
      <c r="E25" s="245"/>
      <c r="F25" s="245"/>
      <c r="G25" s="245"/>
      <c r="H25" s="318"/>
    </row>
    <row r="26" spans="2:8">
      <c r="B26" s="319"/>
      <c r="C26" s="245"/>
      <c r="D26" s="245"/>
      <c r="E26" s="245"/>
      <c r="F26" s="245"/>
      <c r="G26" s="245"/>
      <c r="H26" s="318"/>
    </row>
    <row r="27" spans="2:8" ht="24">
      <c r="B27" s="319"/>
      <c r="C27" s="321" t="s">
        <v>71</v>
      </c>
      <c r="D27" s="322"/>
      <c r="E27" s="322"/>
      <c r="F27" s="323"/>
      <c r="G27" s="245"/>
      <c r="H27" s="324" t="s">
        <v>72</v>
      </c>
    </row>
    <row r="28" spans="2:8">
      <c r="B28" s="325"/>
      <c r="C28" s="326"/>
      <c r="D28" s="326"/>
      <c r="E28" s="326"/>
      <c r="F28" s="326"/>
      <c r="G28" s="326"/>
      <c r="H28" s="327"/>
    </row>
    <row r="34" spans="1:8" ht="15.75" customHeight="1">
      <c r="A34" s="39"/>
      <c r="B34" s="295"/>
      <c r="C34" s="450" t="s">
        <v>76</v>
      </c>
      <c r="D34" s="451"/>
      <c r="E34" s="451"/>
      <c r="F34" s="451"/>
      <c r="G34" s="288"/>
      <c r="H34" s="289"/>
    </row>
    <row r="35" spans="1:8" ht="15" customHeight="1">
      <c r="B35" s="452"/>
      <c r="C35" s="451"/>
      <c r="D35" s="451"/>
      <c r="E35" s="451"/>
      <c r="F35" s="451"/>
      <c r="G35" s="296"/>
      <c r="H35" s="297"/>
    </row>
    <row r="36" spans="1:8" ht="14.1" customHeight="1">
      <c r="B36" s="453"/>
      <c r="C36" s="451"/>
      <c r="D36" s="451"/>
      <c r="E36" s="451"/>
      <c r="F36" s="451"/>
      <c r="G36" s="296"/>
      <c r="H36" s="224"/>
    </row>
    <row r="37" spans="1:8" s="2" customFormat="1" ht="16.5">
      <c r="B37" s="298"/>
      <c r="C37" s="298"/>
      <c r="D37" s="298"/>
      <c r="E37" s="291"/>
      <c r="F37" s="290"/>
      <c r="G37" s="290"/>
      <c r="H37" s="289"/>
    </row>
    <row r="38" spans="1:8" s="2" customFormat="1" ht="19.5">
      <c r="B38" s="454" t="s">
        <v>241</v>
      </c>
      <c r="C38" s="455"/>
      <c r="D38" s="455"/>
      <c r="E38" s="455"/>
      <c r="F38" s="455"/>
      <c r="G38" s="299"/>
      <c r="H38" s="289"/>
    </row>
    <row r="39" spans="1:8" s="2" customFormat="1" ht="19.5">
      <c r="B39" s="300"/>
      <c r="C39" s="301"/>
      <c r="D39" s="301"/>
      <c r="E39" s="290"/>
      <c r="F39" s="299"/>
      <c r="G39" s="299"/>
      <c r="H39" s="289"/>
    </row>
    <row r="40" spans="1:8" s="2" customFormat="1" ht="16.5">
      <c r="B40" s="435" t="s">
        <v>61</v>
      </c>
      <c r="C40" s="465" t="str">
        <f>+予算書!B6</f>
        <v>臨床一般</v>
      </c>
      <c r="D40" s="460" t="s">
        <v>78</v>
      </c>
      <c r="E40" s="461"/>
      <c r="F40" s="462"/>
      <c r="G40" s="437" t="s">
        <v>60</v>
      </c>
      <c r="H40" s="302"/>
    </row>
    <row r="41" spans="1:8" s="2" customFormat="1" ht="14.1" customHeight="1">
      <c r="B41" s="436"/>
      <c r="C41" s="466"/>
      <c r="D41" s="463"/>
      <c r="E41" s="463"/>
      <c r="F41" s="464"/>
      <c r="G41" s="438"/>
      <c r="H41" s="303"/>
    </row>
    <row r="42" spans="1:8" s="2" customFormat="1" ht="14.1" customHeight="1">
      <c r="B42" s="447" t="s">
        <v>62</v>
      </c>
      <c r="C42" s="441" t="str">
        <f>+C9</f>
        <v>平成27年6月7日（日）　13：30 ～ 16：30　　</v>
      </c>
      <c r="D42" s="442"/>
      <c r="E42" s="442"/>
      <c r="F42" s="443"/>
      <c r="G42" s="439"/>
      <c r="H42" s="303"/>
    </row>
    <row r="43" spans="1:8" s="2" customFormat="1" ht="14.1" customHeight="1">
      <c r="B43" s="448"/>
      <c r="C43" s="444"/>
      <c r="D43" s="445"/>
      <c r="E43" s="445"/>
      <c r="F43" s="446"/>
      <c r="G43" s="440"/>
      <c r="H43" s="304"/>
    </row>
    <row r="44" spans="1:8" ht="15" customHeight="1">
      <c r="B44" s="431" t="s">
        <v>90</v>
      </c>
      <c r="C44" s="432"/>
      <c r="D44" s="432"/>
      <c r="E44" s="432"/>
      <c r="F44" s="305" t="s">
        <v>9</v>
      </c>
      <c r="G44" s="433" t="s">
        <v>11</v>
      </c>
      <c r="H44" s="434"/>
    </row>
    <row r="45" spans="1:8" ht="15" customHeight="1">
      <c r="B45" s="294" t="s">
        <v>99</v>
      </c>
      <c r="C45" s="306" t="str">
        <f>+予算書!C50</f>
        <v>一柳　好江</v>
      </c>
      <c r="D45" s="307" t="s">
        <v>77</v>
      </c>
      <c r="E45" s="308" t="s">
        <v>108</v>
      </c>
      <c r="F45" s="309" t="s">
        <v>57</v>
      </c>
      <c r="G45" s="426">
        <v>1000</v>
      </c>
      <c r="H45" s="427"/>
    </row>
    <row r="46" spans="1:8" ht="15" customHeight="1">
      <c r="B46" s="294" t="s">
        <v>64</v>
      </c>
      <c r="C46" s="310" t="str">
        <f>+予算書!D50</f>
        <v>岐阜市</v>
      </c>
      <c r="D46" s="311"/>
      <c r="E46" s="312" t="str">
        <f>+予算書!F50</f>
        <v>岐阜市</v>
      </c>
      <c r="F46" s="309" t="s">
        <v>33</v>
      </c>
      <c r="G46" s="426">
        <f>+予算書!J57</f>
        <v>0</v>
      </c>
      <c r="H46" s="427"/>
    </row>
    <row r="47" spans="1:8" ht="15" customHeight="1">
      <c r="B47" s="294" t="s">
        <v>64</v>
      </c>
      <c r="C47" s="310"/>
      <c r="D47" s="311"/>
      <c r="E47" s="312"/>
      <c r="F47" s="309" t="s">
        <v>33</v>
      </c>
      <c r="G47" s="426">
        <v>0</v>
      </c>
      <c r="H47" s="427"/>
    </row>
    <row r="48" spans="1:8" ht="15" customHeight="1">
      <c r="B48" s="294" t="s">
        <v>63</v>
      </c>
      <c r="C48" s="428"/>
      <c r="D48" s="429"/>
      <c r="E48" s="430"/>
      <c r="F48" s="309" t="s">
        <v>58</v>
      </c>
      <c r="G48" s="426">
        <v>0</v>
      </c>
      <c r="H48" s="427"/>
    </row>
    <row r="49" spans="2:8" ht="15" customHeight="1">
      <c r="B49" s="294" t="s">
        <v>74</v>
      </c>
      <c r="C49" s="428"/>
      <c r="D49" s="429"/>
      <c r="E49" s="430"/>
      <c r="F49" s="309" t="s">
        <v>59</v>
      </c>
      <c r="G49" s="426">
        <v>0</v>
      </c>
      <c r="H49" s="427"/>
    </row>
    <row r="50" spans="2:8" ht="15" customHeight="1">
      <c r="B50" s="294"/>
      <c r="C50" s="428"/>
      <c r="D50" s="429"/>
      <c r="E50" s="430"/>
      <c r="F50" s="309"/>
      <c r="G50" s="426">
        <v>0</v>
      </c>
      <c r="H50" s="427"/>
    </row>
    <row r="51" spans="2:8" ht="15" customHeight="1">
      <c r="B51" s="313"/>
      <c r="C51" s="265"/>
      <c r="D51" s="265"/>
      <c r="E51" s="265"/>
      <c r="F51" s="266" t="s">
        <v>83</v>
      </c>
      <c r="G51" s="458">
        <f>SUM(G45:G50)</f>
        <v>1000</v>
      </c>
      <c r="H51" s="459"/>
    </row>
    <row r="52" spans="2:8" ht="15.95" customHeight="1">
      <c r="B52" s="314"/>
      <c r="C52" s="267"/>
      <c r="D52" s="267"/>
      <c r="E52" s="268"/>
      <c r="F52" s="268"/>
      <c r="G52" s="268"/>
      <c r="H52" s="315"/>
    </row>
    <row r="53" spans="2:8" ht="24">
      <c r="B53" s="316" t="s">
        <v>66</v>
      </c>
      <c r="C53" s="245"/>
      <c r="D53" s="317" t="s">
        <v>67</v>
      </c>
      <c r="E53" s="245"/>
      <c r="F53" s="245"/>
      <c r="G53" s="245"/>
      <c r="H53" s="318"/>
    </row>
    <row r="54" spans="2:8" ht="15.95" customHeight="1">
      <c r="B54" s="319"/>
      <c r="C54" s="245"/>
      <c r="D54" s="245"/>
      <c r="E54" s="245"/>
      <c r="F54" s="245"/>
      <c r="G54" s="245"/>
      <c r="H54" s="318"/>
    </row>
    <row r="55" spans="2:8" ht="24">
      <c r="B55" s="320"/>
      <c r="C55" s="321" t="s">
        <v>69</v>
      </c>
      <c r="D55" s="322"/>
      <c r="E55" s="322"/>
      <c r="F55" s="323" t="s">
        <v>68</v>
      </c>
      <c r="G55" s="245"/>
      <c r="H55" s="318"/>
    </row>
    <row r="56" spans="2:8">
      <c r="B56" s="319"/>
      <c r="C56" s="245"/>
      <c r="D56" s="245"/>
      <c r="E56" s="245"/>
      <c r="F56" s="245"/>
      <c r="G56" s="245"/>
      <c r="H56" s="318"/>
    </row>
    <row r="57" spans="2:8">
      <c r="B57" s="319"/>
      <c r="C57" s="449" t="s">
        <v>70</v>
      </c>
      <c r="D57" s="449"/>
      <c r="E57" s="449"/>
      <c r="F57" s="449"/>
      <c r="G57" s="245"/>
      <c r="H57" s="318"/>
    </row>
    <row r="58" spans="2:8">
      <c r="B58" s="319"/>
      <c r="C58" s="245"/>
      <c r="D58" s="245"/>
      <c r="E58" s="245"/>
      <c r="F58" s="245"/>
      <c r="G58" s="245"/>
      <c r="H58" s="318"/>
    </row>
    <row r="59" spans="2:8">
      <c r="B59" s="319"/>
      <c r="C59" s="245"/>
      <c r="D59" s="245"/>
      <c r="E59" s="245"/>
      <c r="F59" s="245"/>
      <c r="G59" s="245"/>
      <c r="H59" s="318"/>
    </row>
    <row r="60" spans="2:8" ht="24">
      <c r="B60" s="319"/>
      <c r="C60" s="321" t="s">
        <v>71</v>
      </c>
      <c r="D60" s="322"/>
      <c r="E60" s="322"/>
      <c r="F60" s="323"/>
      <c r="G60" s="245"/>
      <c r="H60" s="324" t="s">
        <v>72</v>
      </c>
    </row>
    <row r="61" spans="2:8">
      <c r="B61" s="325"/>
      <c r="C61" s="326"/>
      <c r="D61" s="326"/>
      <c r="E61" s="326"/>
      <c r="F61" s="326"/>
      <c r="G61" s="326"/>
      <c r="H61" s="327"/>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5"/>
      <c r="C1" s="450" t="s">
        <v>76</v>
      </c>
      <c r="D1" s="451"/>
      <c r="E1" s="451"/>
      <c r="F1" s="451"/>
      <c r="G1" s="288"/>
      <c r="H1" s="289"/>
    </row>
    <row r="2" spans="1:15" ht="15" customHeight="1">
      <c r="B2" s="452"/>
      <c r="C2" s="451"/>
      <c r="D2" s="451"/>
      <c r="E2" s="451"/>
      <c r="F2" s="451"/>
      <c r="G2" s="296"/>
      <c r="H2" s="297"/>
    </row>
    <row r="3" spans="1:15" ht="14.1" customHeight="1">
      <c r="B3" s="453"/>
      <c r="C3" s="451"/>
      <c r="D3" s="451"/>
      <c r="E3" s="451"/>
      <c r="F3" s="451"/>
      <c r="G3" s="296"/>
      <c r="H3" s="224"/>
    </row>
    <row r="4" spans="1:15" s="2" customFormat="1" ht="16.5">
      <c r="B4" s="298"/>
      <c r="C4" s="298"/>
      <c r="D4" s="298"/>
      <c r="E4" s="291"/>
      <c r="F4" s="290"/>
      <c r="G4" s="290"/>
      <c r="H4" s="289"/>
      <c r="K4" s="1"/>
      <c r="L4" s="1"/>
      <c r="M4" s="1"/>
      <c r="N4" s="1"/>
      <c r="O4" s="1"/>
    </row>
    <row r="5" spans="1:15" s="2" customFormat="1" ht="19.5">
      <c r="B5" s="454" t="s">
        <v>241</v>
      </c>
      <c r="C5" s="455"/>
      <c r="D5" s="455"/>
      <c r="E5" s="455"/>
      <c r="F5" s="455"/>
      <c r="G5" s="299"/>
      <c r="H5" s="289"/>
      <c r="K5" s="1"/>
      <c r="L5" s="1"/>
      <c r="M5" s="1"/>
      <c r="N5" s="1"/>
      <c r="O5" s="1"/>
    </row>
    <row r="6" spans="1:15" s="2" customFormat="1" ht="19.5">
      <c r="B6" s="300"/>
      <c r="C6" s="301"/>
      <c r="D6" s="301"/>
      <c r="E6" s="290"/>
      <c r="F6" s="299"/>
      <c r="G6" s="299"/>
      <c r="H6" s="289"/>
      <c r="K6" s="1"/>
      <c r="L6" s="1"/>
      <c r="M6" s="1"/>
      <c r="N6" s="1"/>
      <c r="O6" s="1"/>
    </row>
    <row r="7" spans="1:15" s="2" customFormat="1" ht="16.5">
      <c r="B7" s="435" t="s">
        <v>61</v>
      </c>
      <c r="C7" s="465" t="str">
        <f>+予算書!B6</f>
        <v>臨床一般</v>
      </c>
      <c r="D7" s="460" t="s">
        <v>78</v>
      </c>
      <c r="E7" s="461"/>
      <c r="F7" s="462"/>
      <c r="G7" s="437"/>
      <c r="H7" s="302"/>
      <c r="K7" s="1"/>
      <c r="L7" s="1"/>
      <c r="M7" s="1"/>
      <c r="N7" s="1"/>
      <c r="O7" s="1"/>
    </row>
    <row r="8" spans="1:15" s="2" customFormat="1" ht="14.1" customHeight="1">
      <c r="B8" s="436"/>
      <c r="C8" s="466"/>
      <c r="D8" s="463"/>
      <c r="E8" s="463"/>
      <c r="F8" s="464"/>
      <c r="G8" s="438"/>
      <c r="H8" s="303"/>
      <c r="K8" s="1"/>
      <c r="L8" s="1"/>
      <c r="M8" s="1"/>
      <c r="N8" s="1"/>
      <c r="O8" s="1"/>
    </row>
    <row r="9" spans="1:15" s="2" customFormat="1" ht="14.1" customHeight="1">
      <c r="B9" s="447" t="s">
        <v>62</v>
      </c>
      <c r="C9" s="441" t="str">
        <f>+予算書!C11</f>
        <v>平成27年6月7日（日）　13：30 ～ 16：30　　</v>
      </c>
      <c r="D9" s="442"/>
      <c r="E9" s="442"/>
      <c r="F9" s="443"/>
      <c r="G9" s="439"/>
      <c r="H9" s="303"/>
      <c r="K9" s="1"/>
      <c r="L9" s="1"/>
      <c r="M9" s="1"/>
      <c r="N9" s="1"/>
      <c r="O9" s="1"/>
    </row>
    <row r="10" spans="1:15" s="2" customFormat="1" ht="14.1" customHeight="1">
      <c r="B10" s="448"/>
      <c r="C10" s="444"/>
      <c r="D10" s="445"/>
      <c r="E10" s="445"/>
      <c r="F10" s="446"/>
      <c r="G10" s="440"/>
      <c r="H10" s="304"/>
      <c r="K10" s="1"/>
      <c r="L10" s="1"/>
      <c r="M10" s="1"/>
      <c r="N10" s="1"/>
    </row>
    <row r="11" spans="1:15" ht="15" customHeight="1">
      <c r="B11" s="431" t="s">
        <v>90</v>
      </c>
      <c r="C11" s="432"/>
      <c r="D11" s="432"/>
      <c r="E11" s="432"/>
      <c r="F11" s="305" t="s">
        <v>9</v>
      </c>
      <c r="G11" s="433" t="s">
        <v>11</v>
      </c>
      <c r="H11" s="434"/>
    </row>
    <row r="12" spans="1:15" ht="15" customHeight="1">
      <c r="B12" s="294" t="s">
        <v>65</v>
      </c>
      <c r="C12" s="306">
        <f>+予算書!C58</f>
        <v>0</v>
      </c>
      <c r="D12" s="307" t="s">
        <v>77</v>
      </c>
      <c r="E12" s="308" t="s">
        <v>73</v>
      </c>
      <c r="F12" s="309" t="s">
        <v>65</v>
      </c>
      <c r="G12" s="426">
        <f>+予算書!K35</f>
        <v>0</v>
      </c>
      <c r="H12" s="427"/>
    </row>
    <row r="13" spans="1:15" ht="15" customHeight="1">
      <c r="B13" s="294" t="s">
        <v>64</v>
      </c>
      <c r="C13" s="310">
        <f>+予算書!D58</f>
        <v>0</v>
      </c>
      <c r="D13" s="311"/>
      <c r="E13" s="312">
        <f>+予算書!F58</f>
        <v>0</v>
      </c>
      <c r="F13" s="309" t="s">
        <v>33</v>
      </c>
      <c r="G13" s="426">
        <f>+予算書!J58</f>
        <v>0</v>
      </c>
      <c r="H13" s="427"/>
    </row>
    <row r="14" spans="1:15" ht="15" customHeight="1">
      <c r="B14" s="294" t="s">
        <v>64</v>
      </c>
      <c r="C14" s="310"/>
      <c r="D14" s="311"/>
      <c r="E14" s="312"/>
      <c r="F14" s="309" t="s">
        <v>33</v>
      </c>
      <c r="G14" s="426">
        <v>0</v>
      </c>
      <c r="H14" s="427"/>
    </row>
    <row r="15" spans="1:15" ht="15" customHeight="1">
      <c r="B15" s="294" t="s">
        <v>224</v>
      </c>
      <c r="C15" s="428"/>
      <c r="D15" s="429"/>
      <c r="E15" s="430"/>
      <c r="F15" s="309" t="s">
        <v>222</v>
      </c>
      <c r="G15" s="426">
        <f>+予算書!K37</f>
        <v>0</v>
      </c>
      <c r="H15" s="427"/>
    </row>
    <row r="16" spans="1:15" ht="15" customHeight="1">
      <c r="B16" s="294" t="s">
        <v>63</v>
      </c>
      <c r="C16" s="428"/>
      <c r="D16" s="429"/>
      <c r="E16" s="430"/>
      <c r="F16" s="309" t="s">
        <v>58</v>
      </c>
      <c r="G16" s="426">
        <v>0</v>
      </c>
      <c r="H16" s="427"/>
    </row>
    <row r="17" spans="2:14" ht="15" customHeight="1">
      <c r="B17" s="294" t="s">
        <v>74</v>
      </c>
      <c r="C17" s="428"/>
      <c r="D17" s="429"/>
      <c r="E17" s="430"/>
      <c r="F17" s="309" t="s">
        <v>59</v>
      </c>
      <c r="G17" s="426">
        <v>0</v>
      </c>
      <c r="H17" s="427"/>
    </row>
    <row r="18" spans="2:14" ht="15" customHeight="1">
      <c r="B18" s="313"/>
      <c r="C18" s="265"/>
      <c r="D18" s="265"/>
      <c r="E18" s="265"/>
      <c r="F18" s="266" t="s">
        <v>83</v>
      </c>
      <c r="G18" s="458">
        <f>SUM(G12:G17)</f>
        <v>0</v>
      </c>
      <c r="H18" s="459"/>
    </row>
    <row r="19" spans="2:14" ht="15.95" customHeight="1">
      <c r="B19" s="314"/>
      <c r="C19" s="267"/>
      <c r="D19" s="267"/>
      <c r="E19" s="268"/>
      <c r="F19" s="268"/>
      <c r="G19" s="268"/>
      <c r="H19" s="315"/>
    </row>
    <row r="20" spans="2:14" ht="24">
      <c r="B20" s="316" t="s">
        <v>66</v>
      </c>
      <c r="C20" s="245"/>
      <c r="D20" s="317" t="s">
        <v>67</v>
      </c>
      <c r="E20" s="245"/>
      <c r="F20" s="245"/>
      <c r="G20" s="245"/>
      <c r="H20" s="318"/>
      <c r="J20" s="51" t="s">
        <v>113</v>
      </c>
      <c r="K20" s="45" t="s">
        <v>112</v>
      </c>
    </row>
    <row r="21" spans="2:14" ht="15.95" customHeight="1">
      <c r="B21" s="319"/>
      <c r="C21" s="245"/>
      <c r="D21" s="245"/>
      <c r="E21" s="245"/>
      <c r="F21" s="245"/>
      <c r="G21" s="245"/>
      <c r="H21" s="318"/>
      <c r="J21" s="45"/>
      <c r="K21" s="45" t="s">
        <v>111</v>
      </c>
    </row>
    <row r="22" spans="2:14" ht="35.25">
      <c r="B22" s="320"/>
      <c r="C22" s="321" t="s">
        <v>69</v>
      </c>
      <c r="D22" s="471">
        <f>+G18</f>
        <v>0</v>
      </c>
      <c r="E22" s="470"/>
      <c r="F22" s="470"/>
      <c r="G22" s="323" t="s">
        <v>68</v>
      </c>
      <c r="H22" s="318"/>
      <c r="K22" s="37" t="s">
        <v>69</v>
      </c>
      <c r="L22" s="467">
        <f>SUM(G12:H15)</f>
        <v>0</v>
      </c>
      <c r="M22" s="468"/>
      <c r="N22" s="38" t="s">
        <v>68</v>
      </c>
    </row>
    <row r="23" spans="2:14">
      <c r="B23" s="319"/>
      <c r="C23" s="245"/>
      <c r="D23" s="245"/>
      <c r="E23" s="245"/>
      <c r="F23" s="245"/>
      <c r="G23" s="245"/>
      <c r="H23" s="318"/>
    </row>
    <row r="24" spans="2:14">
      <c r="B24" s="319"/>
      <c r="C24" s="472" t="s">
        <v>110</v>
      </c>
      <c r="D24" s="472"/>
      <c r="E24" s="472"/>
      <c r="F24" s="472"/>
      <c r="G24" s="245"/>
      <c r="H24" s="318"/>
    </row>
    <row r="25" spans="2:14">
      <c r="B25" s="319"/>
      <c r="C25" s="245"/>
      <c r="D25" s="245"/>
      <c r="E25" s="245"/>
      <c r="F25" s="245"/>
      <c r="G25" s="245"/>
      <c r="H25" s="318"/>
    </row>
    <row r="26" spans="2:14">
      <c r="B26" s="319"/>
      <c r="C26" s="245"/>
      <c r="D26" s="245"/>
      <c r="E26" s="245"/>
      <c r="F26" s="245"/>
      <c r="G26" s="245"/>
      <c r="H26" s="318"/>
    </row>
    <row r="27" spans="2:14" ht="24">
      <c r="B27" s="319"/>
      <c r="C27" s="321" t="s">
        <v>71</v>
      </c>
      <c r="D27" s="322"/>
      <c r="E27" s="322"/>
      <c r="F27" s="323"/>
      <c r="G27" s="245"/>
      <c r="H27" s="324" t="s">
        <v>72</v>
      </c>
    </row>
    <row r="28" spans="2:14">
      <c r="B28" s="325"/>
      <c r="C28" s="326"/>
      <c r="D28" s="326"/>
      <c r="E28" s="326"/>
      <c r="F28" s="326"/>
      <c r="G28" s="326"/>
      <c r="H28" s="327"/>
    </row>
    <row r="33" spans="1:8" ht="15.75" customHeight="1">
      <c r="A33" s="39"/>
      <c r="B33" s="295"/>
      <c r="C33" s="450" t="s">
        <v>76</v>
      </c>
      <c r="D33" s="451"/>
      <c r="E33" s="451"/>
      <c r="F33" s="451"/>
      <c r="G33" s="288"/>
      <c r="H33" s="289"/>
    </row>
    <row r="34" spans="1:8" ht="15" customHeight="1">
      <c r="B34" s="452"/>
      <c r="C34" s="451"/>
      <c r="D34" s="451"/>
      <c r="E34" s="451"/>
      <c r="F34" s="451"/>
      <c r="G34" s="296"/>
      <c r="H34" s="297"/>
    </row>
    <row r="35" spans="1:8" ht="14.1" customHeight="1">
      <c r="B35" s="453"/>
      <c r="C35" s="451"/>
      <c r="D35" s="451"/>
      <c r="E35" s="451"/>
      <c r="F35" s="451"/>
      <c r="G35" s="296"/>
      <c r="H35" s="224"/>
    </row>
    <row r="36" spans="1:8" s="2" customFormat="1" ht="16.5">
      <c r="B36" s="298"/>
      <c r="C36" s="298"/>
      <c r="D36" s="298"/>
      <c r="E36" s="291"/>
      <c r="F36" s="290"/>
      <c r="G36" s="290"/>
      <c r="H36" s="289"/>
    </row>
    <row r="37" spans="1:8" s="2" customFormat="1" ht="19.5">
      <c r="B37" s="454" t="s">
        <v>241</v>
      </c>
      <c r="C37" s="455"/>
      <c r="D37" s="455"/>
      <c r="E37" s="455"/>
      <c r="F37" s="455"/>
      <c r="G37" s="299"/>
      <c r="H37" s="289"/>
    </row>
    <row r="38" spans="1:8" s="2" customFormat="1" ht="19.5">
      <c r="B38" s="300"/>
      <c r="C38" s="301"/>
      <c r="D38" s="301"/>
      <c r="E38" s="290"/>
      <c r="F38" s="299"/>
      <c r="G38" s="299"/>
      <c r="H38" s="289"/>
    </row>
    <row r="39" spans="1:8" s="2" customFormat="1" ht="16.5">
      <c r="B39" s="435" t="s">
        <v>61</v>
      </c>
      <c r="C39" s="465" t="str">
        <f>+予算書!B6</f>
        <v>臨床一般</v>
      </c>
      <c r="D39" s="460" t="s">
        <v>78</v>
      </c>
      <c r="E39" s="461"/>
      <c r="F39" s="462"/>
      <c r="G39" s="437" t="s">
        <v>60</v>
      </c>
      <c r="H39" s="302"/>
    </row>
    <row r="40" spans="1:8" s="2" customFormat="1" ht="14.1" customHeight="1">
      <c r="B40" s="436"/>
      <c r="C40" s="466"/>
      <c r="D40" s="463"/>
      <c r="E40" s="463"/>
      <c r="F40" s="464"/>
      <c r="G40" s="438"/>
      <c r="H40" s="303"/>
    </row>
    <row r="41" spans="1:8" s="2" customFormat="1" ht="14.1" customHeight="1">
      <c r="B41" s="447" t="s">
        <v>62</v>
      </c>
      <c r="C41" s="441" t="str">
        <f>+C9</f>
        <v>平成27年6月7日（日）　13：30 ～ 16：30　　</v>
      </c>
      <c r="D41" s="442"/>
      <c r="E41" s="442"/>
      <c r="F41" s="443"/>
      <c r="G41" s="439"/>
      <c r="H41" s="303"/>
    </row>
    <row r="42" spans="1:8" s="2" customFormat="1" ht="14.1" customHeight="1">
      <c r="B42" s="448"/>
      <c r="C42" s="444"/>
      <c r="D42" s="445"/>
      <c r="E42" s="445"/>
      <c r="F42" s="446"/>
      <c r="G42" s="440"/>
      <c r="H42" s="304"/>
    </row>
    <row r="43" spans="1:8" ht="15" customHeight="1">
      <c r="B43" s="431" t="s">
        <v>90</v>
      </c>
      <c r="C43" s="432"/>
      <c r="D43" s="432"/>
      <c r="E43" s="432"/>
      <c r="F43" s="305" t="s">
        <v>9</v>
      </c>
      <c r="G43" s="433" t="s">
        <v>11</v>
      </c>
      <c r="H43" s="434"/>
    </row>
    <row r="44" spans="1:8" ht="15" customHeight="1">
      <c r="B44" s="294" t="s">
        <v>65</v>
      </c>
      <c r="C44" s="306"/>
      <c r="D44" s="307"/>
      <c r="E44" s="308"/>
      <c r="F44" s="309" t="s">
        <v>57</v>
      </c>
      <c r="G44" s="426">
        <v>0</v>
      </c>
      <c r="H44" s="427"/>
    </row>
    <row r="45" spans="1:8" ht="15" customHeight="1">
      <c r="B45" s="294" t="s">
        <v>64</v>
      </c>
      <c r="C45" s="310"/>
      <c r="D45" s="311"/>
      <c r="E45" s="312"/>
      <c r="F45" s="309" t="s">
        <v>33</v>
      </c>
      <c r="G45" s="426">
        <f>+予算書!J59</f>
        <v>0</v>
      </c>
      <c r="H45" s="427"/>
    </row>
    <row r="46" spans="1:8" ht="15" customHeight="1">
      <c r="B46" s="294" t="s">
        <v>64</v>
      </c>
      <c r="C46" s="310"/>
      <c r="D46" s="311"/>
      <c r="E46" s="312"/>
      <c r="F46" s="309" t="s">
        <v>33</v>
      </c>
      <c r="G46" s="426">
        <v>0</v>
      </c>
      <c r="H46" s="427"/>
    </row>
    <row r="47" spans="1:8" ht="15" customHeight="1">
      <c r="B47" s="294" t="s">
        <v>63</v>
      </c>
      <c r="C47" s="428"/>
      <c r="D47" s="429"/>
      <c r="E47" s="430"/>
      <c r="F47" s="309" t="s">
        <v>58</v>
      </c>
      <c r="G47" s="426">
        <v>0</v>
      </c>
      <c r="H47" s="427"/>
    </row>
    <row r="48" spans="1:8" ht="15" customHeight="1">
      <c r="B48" s="294" t="s">
        <v>74</v>
      </c>
      <c r="C48" s="428"/>
      <c r="D48" s="429"/>
      <c r="E48" s="430"/>
      <c r="F48" s="309" t="s">
        <v>59</v>
      </c>
      <c r="G48" s="426">
        <v>0</v>
      </c>
      <c r="H48" s="427"/>
    </row>
    <row r="49" spans="2:14" ht="15" customHeight="1">
      <c r="B49" s="294"/>
      <c r="C49" s="428"/>
      <c r="D49" s="429"/>
      <c r="E49" s="430"/>
      <c r="F49" s="309"/>
      <c r="G49" s="426">
        <v>0</v>
      </c>
      <c r="H49" s="427"/>
    </row>
    <row r="50" spans="2:14" ht="15" customHeight="1">
      <c r="B50" s="313"/>
      <c r="C50" s="265"/>
      <c r="D50" s="265"/>
      <c r="E50" s="265"/>
      <c r="F50" s="266" t="s">
        <v>83</v>
      </c>
      <c r="G50" s="458">
        <f>SUM(G44:G49)</f>
        <v>0</v>
      </c>
      <c r="H50" s="459"/>
      <c r="J50" s="51"/>
      <c r="K50" s="45"/>
    </row>
    <row r="51" spans="2:14" ht="15.95" customHeight="1">
      <c r="B51" s="314"/>
      <c r="C51" s="267"/>
      <c r="D51" s="267"/>
      <c r="E51" s="268"/>
      <c r="F51" s="268"/>
      <c r="G51" s="268"/>
      <c r="H51" s="315"/>
      <c r="K51" s="45"/>
    </row>
    <row r="52" spans="2:14" ht="24">
      <c r="B52" s="316" t="s">
        <v>66</v>
      </c>
      <c r="C52" s="245"/>
      <c r="D52" s="317" t="s">
        <v>67</v>
      </c>
      <c r="E52" s="245"/>
      <c r="F52" s="245"/>
      <c r="G52" s="245"/>
      <c r="H52" s="318"/>
      <c r="J52" s="51" t="s">
        <v>113</v>
      </c>
      <c r="K52" s="45" t="s">
        <v>114</v>
      </c>
    </row>
    <row r="53" spans="2:14" ht="15.95" customHeight="1">
      <c r="B53" s="319"/>
      <c r="C53" s="245"/>
      <c r="D53" s="245"/>
      <c r="E53" s="245"/>
      <c r="F53" s="245"/>
      <c r="G53" s="245"/>
      <c r="H53" s="318"/>
      <c r="K53" s="45" t="s">
        <v>115</v>
      </c>
    </row>
    <row r="54" spans="2:14" ht="35.25">
      <c r="B54" s="320"/>
      <c r="C54" s="321" t="s">
        <v>69</v>
      </c>
      <c r="D54" s="469">
        <f>+G50</f>
        <v>0</v>
      </c>
      <c r="E54" s="470"/>
      <c r="F54" s="470"/>
      <c r="G54" s="323" t="s">
        <v>68</v>
      </c>
      <c r="H54" s="318"/>
      <c r="K54" s="37" t="s">
        <v>69</v>
      </c>
      <c r="L54" s="467">
        <f>+K12</f>
        <v>0</v>
      </c>
      <c r="M54" s="468"/>
      <c r="N54" s="38" t="s">
        <v>68</v>
      </c>
    </row>
    <row r="55" spans="2:14">
      <c r="B55" s="319"/>
      <c r="C55" s="245"/>
      <c r="D55" s="245"/>
      <c r="E55" s="245"/>
      <c r="F55" s="245"/>
      <c r="G55" s="245"/>
      <c r="H55" s="318"/>
    </row>
    <row r="56" spans="2:14">
      <c r="B56" s="319"/>
      <c r="C56" s="449" t="s">
        <v>70</v>
      </c>
      <c r="D56" s="449"/>
      <c r="E56" s="449"/>
      <c r="F56" s="449"/>
      <c r="G56" s="245"/>
      <c r="H56" s="318"/>
    </row>
    <row r="57" spans="2:14">
      <c r="B57" s="319"/>
      <c r="C57" s="245"/>
      <c r="D57" s="245"/>
      <c r="E57" s="245"/>
      <c r="F57" s="245"/>
      <c r="G57" s="245"/>
      <c r="H57" s="318"/>
    </row>
    <row r="58" spans="2:14">
      <c r="B58" s="319"/>
      <c r="C58" s="245"/>
      <c r="D58" s="245"/>
      <c r="E58" s="245"/>
      <c r="F58" s="245"/>
      <c r="G58" s="245"/>
      <c r="H58" s="318"/>
    </row>
    <row r="59" spans="2:14" ht="24">
      <c r="B59" s="319"/>
      <c r="C59" s="321" t="s">
        <v>71</v>
      </c>
      <c r="D59" s="322"/>
      <c r="E59" s="322"/>
      <c r="F59" s="323"/>
      <c r="G59" s="245"/>
      <c r="H59" s="324" t="s">
        <v>72</v>
      </c>
    </row>
    <row r="60" spans="2:14">
      <c r="B60" s="325"/>
      <c r="C60" s="326"/>
      <c r="D60" s="326"/>
      <c r="E60" s="326"/>
      <c r="F60" s="326"/>
      <c r="G60" s="326"/>
      <c r="H60" s="327"/>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Q69"/>
  <sheetViews>
    <sheetView showGridLines="0" topLeftCell="A25"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63"/>
      <c r="J3" s="364"/>
      <c r="K3" s="328"/>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
        <v>252</v>
      </c>
      <c r="K5" s="149" t="s">
        <v>258</v>
      </c>
    </row>
    <row r="6" spans="1:11" ht="15" customHeight="1">
      <c r="B6" s="378" t="s">
        <v>259</v>
      </c>
      <c r="C6" s="379"/>
      <c r="D6" s="376" t="s">
        <v>226</v>
      </c>
      <c r="E6" s="377"/>
      <c r="F6" s="377"/>
      <c r="G6" s="377"/>
      <c r="H6" s="377"/>
      <c r="I6" s="150"/>
      <c r="J6" s="148" t="s">
        <v>5</v>
      </c>
      <c r="K6" s="151">
        <v>42156</v>
      </c>
    </row>
    <row r="7" spans="1:11" ht="14.1" customHeight="1">
      <c r="B7" s="380"/>
      <c r="C7" s="379"/>
      <c r="D7" s="377"/>
      <c r="E7" s="377"/>
      <c r="F7" s="377"/>
      <c r="G7" s="377"/>
      <c r="H7" s="377"/>
      <c r="I7" s="152"/>
      <c r="J7" s="371" t="s">
        <v>225</v>
      </c>
      <c r="K7" s="372"/>
    </row>
    <row r="8" spans="1:11" ht="14.1" customHeight="1">
      <c r="B8" s="14"/>
      <c r="C8" s="14"/>
      <c r="D8" s="152"/>
      <c r="E8" s="152"/>
      <c r="F8" s="152"/>
      <c r="G8" s="152"/>
      <c r="H8" s="152"/>
      <c r="I8" s="153"/>
      <c r="J8" s="154" t="s">
        <v>3</v>
      </c>
      <c r="K8" s="149" t="s">
        <v>248</v>
      </c>
    </row>
    <row r="9" spans="1:11" s="2" customFormat="1" ht="14.1" customHeight="1">
      <c r="B9" s="14"/>
      <c r="C9" s="14"/>
      <c r="D9" s="155"/>
      <c r="E9" s="155"/>
      <c r="F9" s="155"/>
      <c r="G9" s="154"/>
      <c r="H9" s="154"/>
      <c r="I9" s="154"/>
      <c r="J9" s="154" t="s">
        <v>4</v>
      </c>
      <c r="K9" s="149" t="s">
        <v>249</v>
      </c>
    </row>
    <row r="10" spans="1:11" s="2" customFormat="1" ht="14.1" customHeight="1">
      <c r="B10" s="9"/>
      <c r="C10" s="9"/>
      <c r="D10" s="156"/>
      <c r="E10" s="156"/>
      <c r="F10" s="156"/>
      <c r="G10" s="373" t="s">
        <v>260</v>
      </c>
      <c r="H10" s="373"/>
      <c r="I10" s="373"/>
      <c r="J10" s="374"/>
      <c r="K10" s="149" t="s">
        <v>266</v>
      </c>
    </row>
    <row r="11" spans="1:11" s="2" customFormat="1" ht="14.1" customHeight="1">
      <c r="B11" s="149" t="s">
        <v>6</v>
      </c>
      <c r="C11" s="369" t="s">
        <v>261</v>
      </c>
      <c r="D11" s="369"/>
      <c r="E11" s="369"/>
      <c r="F11" s="369"/>
      <c r="G11" s="370"/>
      <c r="H11" s="370"/>
      <c r="I11" s="370"/>
      <c r="J11" s="370"/>
      <c r="K11" s="370"/>
    </row>
    <row r="12" spans="1:11" s="2" customFormat="1" ht="14.1" customHeight="1">
      <c r="B12" s="149" t="s">
        <v>7</v>
      </c>
      <c r="C12" s="369" t="s">
        <v>262</v>
      </c>
      <c r="D12" s="369"/>
      <c r="E12" s="369"/>
      <c r="F12" s="369"/>
      <c r="G12" s="370"/>
      <c r="H12" s="370"/>
      <c r="I12" s="370"/>
      <c r="J12" s="370"/>
      <c r="K12" s="370"/>
    </row>
    <row r="13" spans="1:11" s="2" customFormat="1" ht="14.1" customHeight="1">
      <c r="B13" s="149" t="s">
        <v>8</v>
      </c>
      <c r="C13" s="369" t="s">
        <v>263</v>
      </c>
      <c r="D13" s="369"/>
      <c r="E13" s="369"/>
      <c r="F13" s="369"/>
      <c r="G13" s="370"/>
      <c r="H13" s="370"/>
      <c r="I13" s="370"/>
      <c r="J13" s="370"/>
      <c r="K13" s="370"/>
    </row>
    <row r="14" spans="1:11" s="2" customFormat="1" ht="14.1" customHeight="1">
      <c r="B14" s="157"/>
      <c r="C14" s="375" t="s">
        <v>264</v>
      </c>
      <c r="D14" s="375"/>
      <c r="E14" s="375"/>
      <c r="F14" s="375"/>
      <c r="G14" s="375"/>
      <c r="H14" s="375"/>
      <c r="I14" s="375"/>
      <c r="J14" s="375"/>
      <c r="K14" s="375"/>
    </row>
    <row r="15" spans="1:11" s="2" customFormat="1" ht="14.1" customHeight="1">
      <c r="B15" s="157"/>
      <c r="C15" s="375" t="s">
        <v>270</v>
      </c>
      <c r="D15" s="369"/>
      <c r="E15" s="369"/>
      <c r="F15" s="369"/>
      <c r="G15" s="370"/>
      <c r="H15" s="370"/>
      <c r="I15" s="370"/>
      <c r="J15" s="370"/>
      <c r="K15" s="370"/>
    </row>
    <row r="16" spans="1:11" s="2" customFormat="1" ht="14.1" customHeight="1">
      <c r="B16" s="157"/>
      <c r="C16" s="369" t="s">
        <v>271</v>
      </c>
      <c r="D16" s="369"/>
      <c r="E16" s="369"/>
      <c r="F16" s="369"/>
      <c r="G16" s="370"/>
      <c r="H16" s="370"/>
      <c r="I16" s="370"/>
      <c r="J16" s="370"/>
      <c r="K16" s="370"/>
    </row>
    <row r="17" spans="2:11" s="2" customFormat="1" ht="14.1" customHeight="1">
      <c r="B17" s="10"/>
      <c r="C17" s="365" t="s">
        <v>265</v>
      </c>
      <c r="D17" s="365"/>
      <c r="E17" s="365"/>
      <c r="F17" s="365"/>
      <c r="G17" s="366"/>
      <c r="H17" s="366"/>
      <c r="I17" s="366"/>
      <c r="J17" s="366"/>
      <c r="K17" s="366"/>
    </row>
    <row r="18" spans="2:11" s="2" customFormat="1" ht="14.1" customHeight="1">
      <c r="B18" s="181" t="s">
        <v>14</v>
      </c>
      <c r="C18" s="16"/>
      <c r="D18" s="16"/>
      <c r="E18" s="16"/>
      <c r="F18" s="16"/>
      <c r="G18" s="16"/>
      <c r="H18" s="16"/>
      <c r="I18" s="16"/>
      <c r="J18" s="16"/>
      <c r="K18" s="16"/>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165" t="s">
        <v>68</v>
      </c>
      <c r="F23" s="166" t="s">
        <v>88</v>
      </c>
      <c r="G23" s="167">
        <v>42</v>
      </c>
      <c r="H23" s="343" t="s">
        <v>89</v>
      </c>
      <c r="I23" s="350"/>
      <c r="J23" s="168"/>
      <c r="K23" s="169">
        <f>+D23*G23</f>
        <v>0</v>
      </c>
    </row>
    <row r="24" spans="2:11" ht="15" customHeight="1">
      <c r="B24" s="160" t="s">
        <v>95</v>
      </c>
      <c r="C24" s="170" t="s">
        <v>87</v>
      </c>
      <c r="D24" s="171">
        <v>0</v>
      </c>
      <c r="E24" s="172" t="s">
        <v>68</v>
      </c>
      <c r="F24" s="173" t="s">
        <v>88</v>
      </c>
      <c r="G24" s="174">
        <v>0</v>
      </c>
      <c r="H24" s="347" t="s">
        <v>89</v>
      </c>
      <c r="I24" s="347"/>
      <c r="J24" s="175"/>
      <c r="K24" s="169">
        <f>+D24*G24</f>
        <v>0</v>
      </c>
    </row>
    <row r="25" spans="2:11" ht="15" customHeight="1">
      <c r="B25" s="162" t="s">
        <v>93</v>
      </c>
      <c r="C25" s="163" t="s">
        <v>87</v>
      </c>
      <c r="D25" s="164">
        <v>300</v>
      </c>
      <c r="E25" s="165" t="s">
        <v>68</v>
      </c>
      <c r="F25" s="166" t="s">
        <v>88</v>
      </c>
      <c r="G25" s="167">
        <v>0</v>
      </c>
      <c r="H25" s="343" t="s">
        <v>89</v>
      </c>
      <c r="I25" s="351"/>
      <c r="J25" s="168"/>
      <c r="K25" s="169">
        <f>+D25*G25</f>
        <v>0</v>
      </c>
    </row>
    <row r="26" spans="2:11" ht="15" customHeight="1">
      <c r="B26" s="160" t="s">
        <v>31</v>
      </c>
      <c r="C26" s="170" t="s">
        <v>87</v>
      </c>
      <c r="D26" s="171">
        <v>2000</v>
      </c>
      <c r="E26" s="172" t="s">
        <v>68</v>
      </c>
      <c r="F26" s="173" t="s">
        <v>88</v>
      </c>
      <c r="G26" s="174">
        <v>2</v>
      </c>
      <c r="H26" s="347" t="s">
        <v>89</v>
      </c>
      <c r="I26" s="352"/>
      <c r="J26" s="175"/>
      <c r="K26" s="169">
        <f>+D26*G26</f>
        <v>4000</v>
      </c>
    </row>
    <row r="27" spans="2:11" ht="15" customHeight="1">
      <c r="B27" s="176"/>
      <c r="C27" s="177" t="s">
        <v>163</v>
      </c>
      <c r="D27" s="178"/>
      <c r="E27" s="178"/>
      <c r="F27" s="178"/>
      <c r="G27" s="178"/>
      <c r="H27" s="178"/>
      <c r="I27" s="178"/>
      <c r="J27" s="179" t="s">
        <v>2</v>
      </c>
      <c r="K27" s="180">
        <f>SUM(K20:K26)</f>
        <v>4000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297</v>
      </c>
      <c r="D33" s="346"/>
      <c r="E33" s="346"/>
      <c r="F33" s="346"/>
      <c r="G33" s="347"/>
      <c r="H33" s="347"/>
      <c r="I33" s="347"/>
      <c r="J33" s="349"/>
      <c r="K33" s="161">
        <v>11000</v>
      </c>
      <c r="L33" s="35" t="s">
        <v>148</v>
      </c>
      <c r="M33" s="45" t="s">
        <v>146</v>
      </c>
    </row>
    <row r="34" spans="2:17" ht="15" customHeight="1">
      <c r="B34" s="162" t="s">
        <v>100</v>
      </c>
      <c r="C34" s="341" t="s">
        <v>298</v>
      </c>
      <c r="D34" s="342"/>
      <c r="E34" s="342"/>
      <c r="F34" s="342"/>
      <c r="G34" s="343"/>
      <c r="H34" s="343"/>
      <c r="I34" s="343"/>
      <c r="J34" s="344"/>
      <c r="K34" s="182">
        <f>SUM(J45:J55)</f>
        <v>19500</v>
      </c>
      <c r="L34" s="35" t="s">
        <v>147</v>
      </c>
      <c r="M34" s="45" t="s">
        <v>101</v>
      </c>
    </row>
    <row r="35" spans="2:17" ht="15" customHeight="1">
      <c r="B35" s="160" t="s">
        <v>97</v>
      </c>
      <c r="C35" s="345" t="s">
        <v>276</v>
      </c>
      <c r="D35" s="346"/>
      <c r="E35" s="346"/>
      <c r="F35" s="346"/>
      <c r="G35" s="347"/>
      <c r="H35" s="347"/>
      <c r="I35" s="347"/>
      <c r="J35" s="349"/>
      <c r="K35" s="183">
        <v>0</v>
      </c>
      <c r="L35" s="35" t="s">
        <v>148</v>
      </c>
      <c r="M35" s="45" t="s">
        <v>216</v>
      </c>
    </row>
    <row r="36" spans="2:17" ht="15" customHeight="1">
      <c r="B36" s="162" t="s">
        <v>98</v>
      </c>
      <c r="C36" s="341" t="s">
        <v>275</v>
      </c>
      <c r="D36" s="342"/>
      <c r="E36" s="342"/>
      <c r="F36" s="342"/>
      <c r="G36" s="343"/>
      <c r="H36" s="343"/>
      <c r="I36" s="343"/>
      <c r="J36" s="344"/>
      <c r="K36" s="184">
        <f>+J58+J59</f>
        <v>0</v>
      </c>
      <c r="L36" s="35" t="s">
        <v>147</v>
      </c>
      <c r="M36" s="45" t="s">
        <v>217</v>
      </c>
    </row>
    <row r="37" spans="2:17" ht="15" customHeight="1">
      <c r="B37" s="160" t="s">
        <v>218</v>
      </c>
      <c r="C37" s="345"/>
      <c r="D37" s="346"/>
      <c r="E37" s="346"/>
      <c r="F37" s="346"/>
      <c r="G37" s="346"/>
      <c r="H37" s="346"/>
      <c r="I37" s="346"/>
      <c r="J37" s="355"/>
      <c r="K37" s="161">
        <v>0</v>
      </c>
    </row>
    <row r="38" spans="2:17" ht="15" customHeight="1">
      <c r="B38" s="162" t="s">
        <v>238</v>
      </c>
      <c r="C38" s="341" t="s">
        <v>250</v>
      </c>
      <c r="D38" s="342"/>
      <c r="E38" s="342"/>
      <c r="F38" s="342"/>
      <c r="G38" s="342"/>
      <c r="H38" s="342"/>
      <c r="I38" s="342"/>
      <c r="J38" s="356"/>
      <c r="K38" s="161">
        <v>1000</v>
      </c>
      <c r="N38" s="70"/>
      <c r="O38" s="70"/>
      <c r="P38" s="71"/>
      <c r="Q38" s="72"/>
    </row>
    <row r="39" spans="2:17" ht="15" customHeight="1">
      <c r="B39" s="160" t="s">
        <v>239</v>
      </c>
      <c r="C39" s="345" t="s">
        <v>251</v>
      </c>
      <c r="D39" s="346"/>
      <c r="E39" s="346"/>
      <c r="F39" s="346"/>
      <c r="G39" s="346"/>
      <c r="H39" s="346"/>
      <c r="I39" s="346"/>
      <c r="J39" s="355"/>
      <c r="K39" s="182">
        <f>+J56+J57</f>
        <v>1000</v>
      </c>
      <c r="N39" s="70"/>
      <c r="O39" s="70"/>
      <c r="P39" s="71"/>
      <c r="Q39" s="72"/>
    </row>
    <row r="40" spans="2:17" ht="15" customHeight="1">
      <c r="B40" s="162" t="s">
        <v>172</v>
      </c>
      <c r="C40" s="341"/>
      <c r="D40" s="342"/>
      <c r="E40" s="342"/>
      <c r="F40" s="342"/>
      <c r="G40" s="343"/>
      <c r="H40" s="343"/>
      <c r="I40" s="343"/>
      <c r="J40" s="344"/>
      <c r="K40" s="161"/>
      <c r="M40" s="75" t="s">
        <v>170</v>
      </c>
      <c r="N40" s="133"/>
      <c r="O40" s="36"/>
      <c r="P40" s="71"/>
      <c r="Q40" s="72"/>
    </row>
    <row r="41" spans="2:17" ht="15" customHeight="1">
      <c r="B41" s="160" t="s">
        <v>171</v>
      </c>
      <c r="C41" s="345"/>
      <c r="D41" s="346"/>
      <c r="E41" s="346"/>
      <c r="F41" s="346"/>
      <c r="G41" s="347"/>
      <c r="H41" s="347"/>
      <c r="I41" s="347"/>
      <c r="J41" s="348"/>
      <c r="K41" s="161"/>
      <c r="M41" s="74" t="s">
        <v>215</v>
      </c>
      <c r="N41" s="72"/>
      <c r="P41" s="71"/>
      <c r="Q41" s="72"/>
    </row>
    <row r="42" spans="2:17" ht="15" customHeight="1">
      <c r="B42" s="162" t="s">
        <v>277</v>
      </c>
      <c r="C42" s="341"/>
      <c r="D42" s="342"/>
      <c r="E42" s="342"/>
      <c r="F42" s="342"/>
      <c r="G42" s="342"/>
      <c r="H42" s="342"/>
      <c r="I42" s="342"/>
      <c r="J42" s="356"/>
      <c r="K42" s="161">
        <v>18000</v>
      </c>
      <c r="M42" s="73" t="s">
        <v>169</v>
      </c>
      <c r="N42" s="72"/>
      <c r="P42" s="71"/>
      <c r="Q42" s="72"/>
    </row>
    <row r="43" spans="2:17" ht="15" customHeight="1">
      <c r="B43" s="160" t="s">
        <v>173</v>
      </c>
      <c r="C43" s="185"/>
      <c r="D43" s="172"/>
      <c r="E43" s="172"/>
      <c r="F43" s="172"/>
      <c r="G43" s="186"/>
      <c r="H43" s="186"/>
      <c r="I43" s="186"/>
      <c r="J43" s="187"/>
      <c r="K43" s="161"/>
      <c r="M43" s="134" t="s">
        <v>223</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268</v>
      </c>
      <c r="D45" s="189" t="s">
        <v>288</v>
      </c>
      <c r="E45" s="190" t="s">
        <v>86</v>
      </c>
      <c r="F45" s="190" t="s">
        <v>257</v>
      </c>
      <c r="G45" s="191" t="s">
        <v>84</v>
      </c>
      <c r="H45" s="191"/>
      <c r="I45" s="191" t="s">
        <v>85</v>
      </c>
      <c r="J45" s="192">
        <v>2500</v>
      </c>
      <c r="K45" s="161"/>
      <c r="M45" s="71"/>
      <c r="N45" s="72"/>
      <c r="P45" s="71"/>
      <c r="Q45" s="72"/>
    </row>
    <row r="46" spans="2:17" ht="15" customHeight="1">
      <c r="B46" s="193" t="s">
        <v>141</v>
      </c>
      <c r="C46" s="194" t="s">
        <v>269</v>
      </c>
      <c r="D46" s="194" t="s">
        <v>292</v>
      </c>
      <c r="E46" s="195" t="s">
        <v>86</v>
      </c>
      <c r="F46" s="195" t="s">
        <v>257</v>
      </c>
      <c r="G46" s="196" t="s">
        <v>84</v>
      </c>
      <c r="H46" s="196"/>
      <c r="I46" s="196" t="s">
        <v>85</v>
      </c>
      <c r="J46" s="192">
        <v>1500</v>
      </c>
      <c r="K46" s="161" t="str">
        <f>IF(SUM(B46)&gt;0,SUM(B46*J46),"")</f>
        <v/>
      </c>
      <c r="M46" s="71"/>
      <c r="N46" s="72"/>
      <c r="P46" s="71"/>
      <c r="Q46" s="72"/>
    </row>
    <row r="47" spans="2:17" ht="15" customHeight="1">
      <c r="B47" s="197" t="s">
        <v>142</v>
      </c>
      <c r="C47" s="189" t="s">
        <v>272</v>
      </c>
      <c r="D47" s="189" t="s">
        <v>36</v>
      </c>
      <c r="E47" s="190" t="s">
        <v>86</v>
      </c>
      <c r="F47" s="190" t="s">
        <v>273</v>
      </c>
      <c r="G47" s="191" t="s">
        <v>84</v>
      </c>
      <c r="H47" s="191"/>
      <c r="I47" s="191" t="s">
        <v>85</v>
      </c>
      <c r="J47" s="192">
        <v>1000</v>
      </c>
      <c r="K47" s="161"/>
      <c r="M47" s="71"/>
      <c r="N47" s="72"/>
      <c r="P47" s="71"/>
      <c r="Q47" s="72"/>
    </row>
    <row r="48" spans="2:17" ht="15" customHeight="1">
      <c r="B48" s="193" t="s">
        <v>143</v>
      </c>
      <c r="C48" s="194" t="s">
        <v>274</v>
      </c>
      <c r="D48" s="194" t="s">
        <v>293</v>
      </c>
      <c r="E48" s="195" t="s">
        <v>86</v>
      </c>
      <c r="F48" s="195" t="s">
        <v>273</v>
      </c>
      <c r="G48" s="196" t="s">
        <v>84</v>
      </c>
      <c r="H48" s="196"/>
      <c r="I48" s="196" t="s">
        <v>85</v>
      </c>
      <c r="J48" s="192">
        <v>3500</v>
      </c>
      <c r="K48" s="161" t="str">
        <f>IF(SUM(B48)&gt;0,SUM(B48*J48),"")</f>
        <v/>
      </c>
      <c r="M48" s="71"/>
      <c r="N48" s="72"/>
      <c r="P48" s="71"/>
      <c r="Q48" s="72"/>
    </row>
    <row r="49" spans="2:17" ht="15" customHeight="1">
      <c r="B49" s="197" t="s">
        <v>144</v>
      </c>
      <c r="C49" s="189" t="s">
        <v>278</v>
      </c>
      <c r="D49" s="189" t="s">
        <v>36</v>
      </c>
      <c r="E49" s="190" t="s">
        <v>86</v>
      </c>
      <c r="F49" s="190" t="s">
        <v>280</v>
      </c>
      <c r="G49" s="191" t="s">
        <v>84</v>
      </c>
      <c r="H49" s="191"/>
      <c r="I49" s="191" t="s">
        <v>85</v>
      </c>
      <c r="J49" s="192">
        <v>1000</v>
      </c>
      <c r="K49" s="161"/>
    </row>
    <row r="50" spans="2:17" ht="15" customHeight="1">
      <c r="B50" s="193" t="s">
        <v>145</v>
      </c>
      <c r="C50" s="194" t="s">
        <v>279</v>
      </c>
      <c r="D50" s="194" t="s">
        <v>36</v>
      </c>
      <c r="E50" s="195" t="s">
        <v>86</v>
      </c>
      <c r="F50" s="195" t="s">
        <v>280</v>
      </c>
      <c r="G50" s="196" t="s">
        <v>84</v>
      </c>
      <c r="H50" s="196"/>
      <c r="I50" s="196" t="s">
        <v>85</v>
      </c>
      <c r="J50" s="192">
        <v>1000</v>
      </c>
      <c r="K50" s="161" t="str">
        <f>IF(SUM(B50)&gt;0,SUM(B50*J50),"")</f>
        <v/>
      </c>
      <c r="M50" s="75" t="s">
        <v>105</v>
      </c>
    </row>
    <row r="51" spans="2:17" ht="15" customHeight="1">
      <c r="B51" s="193" t="s">
        <v>281</v>
      </c>
      <c r="C51" s="194" t="s">
        <v>289</v>
      </c>
      <c r="D51" s="194" t="s">
        <v>280</v>
      </c>
      <c r="E51" s="195" t="s">
        <v>35</v>
      </c>
      <c r="F51" s="195" t="s">
        <v>36</v>
      </c>
      <c r="G51" s="196" t="s">
        <v>84</v>
      </c>
      <c r="H51" s="196"/>
      <c r="I51" s="196" t="s">
        <v>85</v>
      </c>
      <c r="J51" s="192">
        <v>1000</v>
      </c>
      <c r="K51" s="161"/>
      <c r="M51" s="75"/>
    </row>
    <row r="52" spans="2:17" ht="15" customHeight="1">
      <c r="B52" s="193" t="s">
        <v>282</v>
      </c>
      <c r="C52" s="194" t="s">
        <v>284</v>
      </c>
      <c r="D52" s="194" t="s">
        <v>36</v>
      </c>
      <c r="E52" s="195" t="s">
        <v>35</v>
      </c>
      <c r="F52" s="195" t="s">
        <v>280</v>
      </c>
      <c r="G52" s="196" t="s">
        <v>84</v>
      </c>
      <c r="H52" s="196"/>
      <c r="I52" s="196" t="s">
        <v>85</v>
      </c>
      <c r="J52" s="192">
        <v>1000</v>
      </c>
      <c r="K52" s="161"/>
      <c r="M52" s="75"/>
    </row>
    <row r="53" spans="2:17" ht="15" customHeight="1">
      <c r="B53" s="193" t="s">
        <v>283</v>
      </c>
      <c r="C53" s="194" t="s">
        <v>287</v>
      </c>
      <c r="D53" s="194" t="s">
        <v>291</v>
      </c>
      <c r="E53" s="195" t="s">
        <v>35</v>
      </c>
      <c r="F53" s="195" t="s">
        <v>280</v>
      </c>
      <c r="G53" s="196" t="s">
        <v>84</v>
      </c>
      <c r="H53" s="196"/>
      <c r="I53" s="196" t="s">
        <v>85</v>
      </c>
      <c r="J53" s="192">
        <v>3500</v>
      </c>
      <c r="K53" s="161"/>
      <c r="M53" s="75"/>
    </row>
    <row r="54" spans="2:17" ht="15" customHeight="1">
      <c r="B54" s="193" t="s">
        <v>285</v>
      </c>
      <c r="C54" s="194" t="s">
        <v>290</v>
      </c>
      <c r="D54" s="194" t="s">
        <v>288</v>
      </c>
      <c r="E54" s="195" t="s">
        <v>35</v>
      </c>
      <c r="F54" s="195" t="s">
        <v>280</v>
      </c>
      <c r="G54" s="196" t="s">
        <v>84</v>
      </c>
      <c r="H54" s="196"/>
      <c r="I54" s="196" t="s">
        <v>85</v>
      </c>
      <c r="J54" s="192">
        <v>2500</v>
      </c>
      <c r="K54" s="161"/>
      <c r="M54" s="75"/>
    </row>
    <row r="55" spans="2:17" ht="15" customHeight="1">
      <c r="B55" s="193" t="s">
        <v>286</v>
      </c>
      <c r="C55" s="194" t="s">
        <v>295</v>
      </c>
      <c r="D55" s="194" t="s">
        <v>296</v>
      </c>
      <c r="E55" s="195" t="s">
        <v>35</v>
      </c>
      <c r="F55" s="195" t="s">
        <v>296</v>
      </c>
      <c r="G55" s="196" t="s">
        <v>84</v>
      </c>
      <c r="H55" s="196"/>
      <c r="I55" s="196" t="s">
        <v>85</v>
      </c>
      <c r="J55" s="192">
        <v>1000</v>
      </c>
      <c r="K55" s="161"/>
      <c r="M55" s="75"/>
    </row>
    <row r="56" spans="2:17" ht="15" customHeight="1">
      <c r="B56" s="197" t="s">
        <v>235</v>
      </c>
      <c r="C56" s="189" t="s">
        <v>267</v>
      </c>
      <c r="D56" s="189" t="s">
        <v>294</v>
      </c>
      <c r="E56" s="190" t="s">
        <v>219</v>
      </c>
      <c r="F56" s="190" t="s">
        <v>36</v>
      </c>
      <c r="G56" s="191" t="s">
        <v>84</v>
      </c>
      <c r="H56" s="191"/>
      <c r="I56" s="191" t="s">
        <v>220</v>
      </c>
      <c r="J56" s="192">
        <v>1000</v>
      </c>
      <c r="K56" s="161"/>
      <c r="M56" s="48" t="s">
        <v>106</v>
      </c>
      <c r="N56" s="48" t="s">
        <v>102</v>
      </c>
      <c r="O56" s="48" t="s">
        <v>109</v>
      </c>
      <c r="P56" s="48" t="s">
        <v>104</v>
      </c>
      <c r="Q56" s="48" t="s">
        <v>103</v>
      </c>
    </row>
    <row r="57" spans="2:17" ht="15" customHeight="1">
      <c r="B57" s="197" t="s">
        <v>237</v>
      </c>
      <c r="C57" s="189"/>
      <c r="D57" s="189"/>
      <c r="E57" s="190" t="s">
        <v>219</v>
      </c>
      <c r="F57" s="190"/>
      <c r="G57" s="191" t="s">
        <v>84</v>
      </c>
      <c r="H57" s="191"/>
      <c r="I57" s="191" t="s">
        <v>220</v>
      </c>
      <c r="J57" s="192"/>
      <c r="K57" s="161"/>
      <c r="M57" s="142"/>
      <c r="N57" s="48"/>
      <c r="O57" s="48"/>
      <c r="P57" s="48"/>
      <c r="Q57" s="48"/>
    </row>
    <row r="58" spans="2:17" ht="15" customHeight="1">
      <c r="B58" s="193" t="s">
        <v>138</v>
      </c>
      <c r="C58" s="194"/>
      <c r="D58" s="194"/>
      <c r="E58" s="195" t="s">
        <v>221</v>
      </c>
      <c r="F58" s="195"/>
      <c r="G58" s="196" t="s">
        <v>84</v>
      </c>
      <c r="H58" s="196"/>
      <c r="I58" s="196" t="s">
        <v>220</v>
      </c>
      <c r="J58" s="198"/>
      <c r="K58" s="161"/>
      <c r="M58" s="47"/>
      <c r="N58" s="49">
        <v>1000</v>
      </c>
      <c r="O58" s="49">
        <v>0</v>
      </c>
      <c r="P58" s="49">
        <f>+N58</f>
        <v>1000</v>
      </c>
      <c r="Q58" s="49">
        <f>+N58-O58</f>
        <v>1000</v>
      </c>
    </row>
    <row r="59" spans="2:17" ht="15" customHeight="1">
      <c r="B59" s="197" t="s">
        <v>236</v>
      </c>
      <c r="C59" s="189"/>
      <c r="D59" s="189"/>
      <c r="E59" s="190" t="s">
        <v>86</v>
      </c>
      <c r="F59" s="190"/>
      <c r="G59" s="191" t="s">
        <v>84</v>
      </c>
      <c r="H59" s="191"/>
      <c r="I59" s="191" t="s">
        <v>85</v>
      </c>
      <c r="J59" s="198"/>
      <c r="K59" s="161" t="str">
        <f>IF(SUM(B59)&gt;0,SUM(B59*J59),"")</f>
        <v/>
      </c>
      <c r="M59" s="48" t="s">
        <v>33</v>
      </c>
      <c r="N59" s="48" t="s">
        <v>102</v>
      </c>
      <c r="O59" s="48" t="s">
        <v>137</v>
      </c>
      <c r="P59" s="48" t="s">
        <v>104</v>
      </c>
      <c r="Q59" s="48" t="s">
        <v>103</v>
      </c>
    </row>
    <row r="60" spans="2:17" ht="15" customHeight="1">
      <c r="B60" s="199"/>
      <c r="C60" s="200"/>
      <c r="D60" s="200"/>
      <c r="E60" s="200"/>
      <c r="F60" s="200"/>
      <c r="G60" s="200"/>
      <c r="H60" s="200"/>
      <c r="I60" s="200"/>
      <c r="J60" s="179" t="s">
        <v>0</v>
      </c>
      <c r="K60" s="161">
        <f>IF(SUM(K31:K59)&gt;0,SUM(K31:K59),"")</f>
        <v>50500</v>
      </c>
      <c r="M60" s="46"/>
      <c r="N60" s="49">
        <v>1000</v>
      </c>
      <c r="O60" s="49">
        <v>0</v>
      </c>
      <c r="P60" s="49">
        <f>+N60</f>
        <v>1000</v>
      </c>
      <c r="Q60" s="49">
        <f>+N60-O60</f>
        <v>1000</v>
      </c>
    </row>
    <row r="61" spans="2:17" ht="15" customHeight="1">
      <c r="B61" s="200"/>
      <c r="C61" s="200"/>
      <c r="D61" s="200"/>
      <c r="E61" s="200"/>
      <c r="F61" s="200"/>
      <c r="G61" s="200"/>
      <c r="H61" s="200"/>
      <c r="I61" s="200"/>
      <c r="J61" s="179" t="s">
        <v>1</v>
      </c>
      <c r="K61" s="201"/>
      <c r="M61" s="46"/>
      <c r="N61" s="49">
        <v>2000</v>
      </c>
      <c r="O61" s="49">
        <v>0</v>
      </c>
      <c r="P61" s="49">
        <f>+N61</f>
        <v>2000</v>
      </c>
      <c r="Q61" s="49">
        <f>+N61-O61</f>
        <v>2000</v>
      </c>
    </row>
    <row r="62" spans="2:17" ht="15" customHeight="1">
      <c r="B62" s="200"/>
      <c r="C62" s="200"/>
      <c r="D62" s="200"/>
      <c r="E62" s="200"/>
      <c r="F62" s="200"/>
      <c r="G62" s="200"/>
      <c r="H62" s="200"/>
      <c r="I62" s="200"/>
      <c r="J62" s="179" t="s">
        <v>2</v>
      </c>
      <c r="K62" s="180">
        <f>IF(SUM(K60)&gt;0,SUM((K60*K61)+K60),"")</f>
        <v>50500</v>
      </c>
      <c r="M62" s="46"/>
      <c r="N62" s="49">
        <v>3000</v>
      </c>
      <c r="O62" s="49">
        <v>0</v>
      </c>
      <c r="P62" s="49">
        <f>+N62</f>
        <v>3000</v>
      </c>
      <c r="Q62" s="49">
        <f>+N62-O62</f>
        <v>3000</v>
      </c>
    </row>
    <row r="63" spans="2:17" ht="15" customHeight="1">
      <c r="B63" s="202"/>
      <c r="C63" s="202"/>
      <c r="D63" s="202"/>
      <c r="E63" s="202"/>
      <c r="F63" s="202"/>
      <c r="G63" s="202"/>
      <c r="H63" s="202"/>
      <c r="I63" s="202"/>
      <c r="J63" s="203"/>
      <c r="K63" s="203"/>
      <c r="L63" s="11"/>
      <c r="M63" s="46"/>
      <c r="N63" s="49">
        <v>4000</v>
      </c>
      <c r="O63" s="49">
        <v>0</v>
      </c>
      <c r="P63" s="49">
        <f>+N63</f>
        <v>4000</v>
      </c>
      <c r="Q63" s="49">
        <f>+N63-O63</f>
        <v>4000</v>
      </c>
    </row>
    <row r="64" spans="2:17" s="4" customFormat="1" ht="15" customHeight="1">
      <c r="B64" s="357" t="s">
        <v>253</v>
      </c>
      <c r="C64" s="358"/>
      <c r="D64" s="358"/>
      <c r="E64" s="358"/>
      <c r="F64" s="358"/>
      <c r="G64" s="358"/>
      <c r="H64" s="358"/>
      <c r="I64" s="358"/>
      <c r="J64" s="358"/>
      <c r="K64" s="358"/>
      <c r="L64" s="11"/>
      <c r="M64" s="50" t="s">
        <v>107</v>
      </c>
      <c r="N64" s="57"/>
      <c r="O64" s="57"/>
      <c r="P64" s="57"/>
      <c r="Q64" s="57"/>
    </row>
    <row r="65" spans="2:11" ht="15.95" customHeight="1">
      <c r="B65" s="5"/>
      <c r="C65" s="6"/>
      <c r="D65" s="6"/>
      <c r="E65" s="6"/>
      <c r="F65" s="6"/>
      <c r="G65" s="7"/>
      <c r="H65" s="7"/>
      <c r="I65" s="7"/>
      <c r="J65" s="3"/>
      <c r="K65" s="3"/>
    </row>
    <row r="66" spans="2:11" ht="15.95" customHeight="1"/>
    <row r="67" spans="2:11" ht="15.95" customHeight="1"/>
    <row r="68" spans="2:11" ht="11.25" customHeight="1"/>
    <row r="69" spans="2:11">
      <c r="B69" s="8"/>
    </row>
  </sheetData>
  <mergeCells count="38">
    <mergeCell ref="C15:K15"/>
    <mergeCell ref="C16:K16"/>
    <mergeCell ref="C31:J31"/>
    <mergeCell ref="C19:J19"/>
    <mergeCell ref="C20:J20"/>
    <mergeCell ref="C21:J21"/>
    <mergeCell ref="C22:J22"/>
    <mergeCell ref="B64:K64"/>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69"/>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59" t="s">
        <v>20</v>
      </c>
      <c r="J1" s="360"/>
      <c r="K1" s="204" t="s">
        <v>32</v>
      </c>
    </row>
    <row r="2" spans="1:11" ht="63.75" customHeight="1">
      <c r="G2" s="36"/>
      <c r="H2" s="36"/>
      <c r="I2" s="361"/>
      <c r="J2" s="362"/>
      <c r="K2" s="22"/>
    </row>
    <row r="3" spans="1:11" ht="15" customHeight="1">
      <c r="B3" s="13"/>
      <c r="C3" s="15"/>
      <c r="D3" s="15"/>
      <c r="E3" s="15"/>
      <c r="F3" s="15"/>
      <c r="G3" s="23"/>
      <c r="H3" s="23"/>
      <c r="I3" s="381"/>
      <c r="J3" s="382"/>
      <c r="K3" s="145">
        <v>42178</v>
      </c>
    </row>
    <row r="4" spans="1:11" ht="15" customHeight="1">
      <c r="B4" s="13"/>
      <c r="C4" s="15"/>
      <c r="D4" s="15"/>
      <c r="E4" s="15"/>
      <c r="F4" s="15"/>
      <c r="G4" s="23"/>
      <c r="H4" s="23"/>
      <c r="I4" s="23"/>
      <c r="J4" s="23"/>
      <c r="K4" s="23"/>
    </row>
    <row r="5" spans="1:11" ht="15.75" customHeight="1">
      <c r="B5" s="367"/>
      <c r="C5" s="368"/>
      <c r="D5" s="146"/>
      <c r="E5" s="146"/>
      <c r="F5" s="146"/>
      <c r="G5" s="147"/>
      <c r="H5" s="147"/>
      <c r="I5" s="147"/>
      <c r="J5" s="148" t="str">
        <f>+予算書!J5</f>
        <v>平成27年度</v>
      </c>
      <c r="K5" s="210" t="str">
        <f>+予算書!K5</f>
        <v>学術部発7号</v>
      </c>
    </row>
    <row r="6" spans="1:11" ht="15" customHeight="1">
      <c r="B6" s="378" t="str">
        <f>+予算書!B6</f>
        <v>臨床一般</v>
      </c>
      <c r="C6" s="379"/>
      <c r="D6" s="376" t="s">
        <v>256</v>
      </c>
      <c r="E6" s="377"/>
      <c r="F6" s="377"/>
      <c r="G6" s="377"/>
      <c r="H6" s="377"/>
      <c r="I6" s="150"/>
      <c r="J6" s="148" t="s">
        <v>5</v>
      </c>
      <c r="K6" s="151">
        <v>42172</v>
      </c>
    </row>
    <row r="7" spans="1:11" ht="14.1" customHeight="1">
      <c r="B7" s="380"/>
      <c r="C7" s="379"/>
      <c r="D7" s="377"/>
      <c r="E7" s="377"/>
      <c r="F7" s="377"/>
      <c r="G7" s="377"/>
      <c r="H7" s="377"/>
      <c r="I7" s="206"/>
      <c r="J7" s="371" t="s">
        <v>225</v>
      </c>
      <c r="K7" s="372"/>
    </row>
    <row r="8" spans="1:11" ht="14.1" customHeight="1">
      <c r="B8" s="205"/>
      <c r="C8" s="205"/>
      <c r="D8" s="206"/>
      <c r="E8" s="206"/>
      <c r="F8" s="206"/>
      <c r="G8" s="206"/>
      <c r="H8" s="206"/>
      <c r="I8" s="153"/>
      <c r="J8" s="212" t="s">
        <v>3</v>
      </c>
      <c r="K8" s="210" t="s">
        <v>248</v>
      </c>
    </row>
    <row r="9" spans="1:11" s="2" customFormat="1" ht="14.1" customHeight="1">
      <c r="B9" s="205"/>
      <c r="C9" s="205"/>
      <c r="D9" s="155"/>
      <c r="E9" s="155"/>
      <c r="F9" s="155"/>
      <c r="G9" s="212"/>
      <c r="H9" s="212"/>
      <c r="I9" s="212"/>
      <c r="J9" s="212" t="s">
        <v>4</v>
      </c>
      <c r="K9" s="210" t="s">
        <v>249</v>
      </c>
    </row>
    <row r="10" spans="1:11" s="2" customFormat="1" ht="14.1" customHeight="1">
      <c r="B10" s="9"/>
      <c r="C10" s="9"/>
      <c r="D10" s="156"/>
      <c r="E10" s="156"/>
      <c r="F10" s="156"/>
      <c r="G10" s="373" t="str">
        <f>+予算書!G10</f>
        <v>臨床一般検査部門長</v>
      </c>
      <c r="H10" s="373"/>
      <c r="I10" s="373"/>
      <c r="J10" s="374"/>
      <c r="K10" s="210" t="str">
        <f>+予算書!K10</f>
        <v>林　晃司</v>
      </c>
    </row>
    <row r="11" spans="1:11" s="2" customFormat="1" ht="14.1" customHeight="1">
      <c r="B11" s="210" t="s">
        <v>6</v>
      </c>
      <c r="C11" s="369" t="str">
        <f>+予算書!C11</f>
        <v>平成27年6月7日（日）　13：30 ～ 16：30　　</v>
      </c>
      <c r="D11" s="369"/>
      <c r="E11" s="369"/>
      <c r="F11" s="369"/>
      <c r="G11" s="370"/>
      <c r="H11" s="370"/>
      <c r="I11" s="370"/>
      <c r="J11" s="370"/>
      <c r="K11" s="370"/>
    </row>
    <row r="12" spans="1:11" s="2" customFormat="1" ht="14.1" customHeight="1">
      <c r="B12" s="210" t="s">
        <v>7</v>
      </c>
      <c r="C12" s="369" t="str">
        <f>+予算書!C12</f>
        <v>岐阜大学医学部附属病院　検査部　技師控え室</v>
      </c>
      <c r="D12" s="369"/>
      <c r="E12" s="369"/>
      <c r="F12" s="369"/>
      <c r="G12" s="370"/>
      <c r="H12" s="370"/>
      <c r="I12" s="370"/>
      <c r="J12" s="370"/>
      <c r="K12" s="370"/>
    </row>
    <row r="13" spans="1:11" s="2" customFormat="1" ht="14.1" customHeight="1">
      <c r="B13" s="210" t="s">
        <v>8</v>
      </c>
      <c r="C13" s="369" t="str">
        <f>+予算書!C13</f>
        <v>「初級者向け　尿沈渣検査　～講義＆実習～」「尿沈渣講義」13：30 ～ 15：00</v>
      </c>
      <c r="D13" s="369"/>
      <c r="E13" s="369"/>
      <c r="F13" s="369"/>
      <c r="G13" s="370"/>
      <c r="H13" s="370"/>
      <c r="I13" s="370"/>
      <c r="J13" s="370"/>
      <c r="K13" s="370"/>
    </row>
    <row r="14" spans="1:11" s="2" customFormat="1" ht="14.1" customHeight="1">
      <c r="B14" s="157"/>
      <c r="C14" s="369" t="str">
        <f>+予算書!C14</f>
        <v>標本作製：可児とうのう病院　清水　ひとみ 技師　　　赤血球、白血球：大垣市民病院　須佐　知子 技師</v>
      </c>
      <c r="D14" s="369"/>
      <c r="E14" s="369"/>
      <c r="F14" s="369"/>
      <c r="G14" s="370"/>
      <c r="H14" s="370"/>
      <c r="I14" s="370"/>
      <c r="J14" s="370"/>
      <c r="K14" s="370"/>
    </row>
    <row r="15" spans="1:11" s="2" customFormat="1" ht="14.1" customHeight="1">
      <c r="B15" s="157"/>
      <c r="C15" s="369" t="str">
        <f>+予算書!C15</f>
        <v>円柱：岐阜大学医学部付属病院　仲本　賢太郎 技師　結晶、細菌    ：岐阜赤十字病院　林　晃司 技師</v>
      </c>
      <c r="D15" s="369"/>
      <c r="E15" s="369"/>
      <c r="F15" s="369"/>
      <c r="G15" s="370"/>
      <c r="H15" s="370"/>
      <c r="I15" s="370"/>
      <c r="J15" s="370"/>
      <c r="K15" s="370"/>
    </row>
    <row r="16" spans="1:11" s="2" customFormat="1" ht="14.1" customHeight="1">
      <c r="B16" s="157"/>
      <c r="C16" s="369" t="str">
        <f>+予算書!C16</f>
        <v>上皮細胞：土岐市立総合病院　加藤　雅子 技師</v>
      </c>
      <c r="D16" s="369"/>
      <c r="E16" s="369"/>
      <c r="F16" s="369"/>
      <c r="G16" s="370"/>
      <c r="H16" s="370"/>
      <c r="I16" s="370"/>
      <c r="J16" s="370"/>
      <c r="K16" s="370"/>
    </row>
    <row r="17" spans="2:11" s="2" customFormat="1" ht="14.1" customHeight="1">
      <c r="B17" s="10"/>
      <c r="C17" s="369" t="str">
        <f>+予算書!C17</f>
        <v>実習指導：岐阜県臨床検査技師会一般検査部門員ほか</v>
      </c>
      <c r="D17" s="369"/>
      <c r="E17" s="369"/>
      <c r="F17" s="369"/>
      <c r="G17" s="370"/>
      <c r="H17" s="370"/>
      <c r="I17" s="370"/>
      <c r="J17" s="370"/>
      <c r="K17" s="370"/>
    </row>
    <row r="18" spans="2:11" s="2" customFormat="1" ht="14.1" customHeight="1">
      <c r="B18" s="181" t="s">
        <v>14</v>
      </c>
      <c r="C18" s="215"/>
      <c r="D18" s="215"/>
      <c r="E18" s="215"/>
      <c r="F18" s="215"/>
      <c r="G18" s="215"/>
      <c r="H18" s="215"/>
      <c r="I18" s="215"/>
      <c r="J18" s="215"/>
      <c r="K18" s="215"/>
    </row>
    <row r="19" spans="2:11" ht="15" customHeight="1">
      <c r="B19" s="158" t="s">
        <v>9</v>
      </c>
      <c r="C19" s="353" t="s">
        <v>10</v>
      </c>
      <c r="D19" s="353"/>
      <c r="E19" s="353"/>
      <c r="F19" s="353"/>
      <c r="G19" s="353"/>
      <c r="H19" s="353"/>
      <c r="I19" s="353"/>
      <c r="J19" s="354"/>
      <c r="K19" s="159" t="s">
        <v>11</v>
      </c>
    </row>
    <row r="20" spans="2:11" ht="15" customHeight="1">
      <c r="B20" s="160" t="s">
        <v>16</v>
      </c>
      <c r="C20" s="345" t="s">
        <v>19</v>
      </c>
      <c r="D20" s="346"/>
      <c r="E20" s="346"/>
      <c r="F20" s="346"/>
      <c r="G20" s="347"/>
      <c r="H20" s="347"/>
      <c r="I20" s="347"/>
      <c r="J20" s="348"/>
      <c r="K20" s="161">
        <v>0</v>
      </c>
    </row>
    <row r="21" spans="2:11" ht="15" customHeight="1">
      <c r="B21" s="162" t="s">
        <v>17</v>
      </c>
      <c r="C21" s="341" t="s">
        <v>18</v>
      </c>
      <c r="D21" s="342"/>
      <c r="E21" s="342"/>
      <c r="F21" s="342"/>
      <c r="G21" s="343"/>
      <c r="H21" s="343"/>
      <c r="I21" s="343"/>
      <c r="J21" s="344"/>
      <c r="K21" s="161">
        <v>0</v>
      </c>
    </row>
    <row r="22" spans="2:11" ht="15" customHeight="1">
      <c r="B22" s="160"/>
      <c r="C22" s="345"/>
      <c r="D22" s="346"/>
      <c r="E22" s="346"/>
      <c r="F22" s="346"/>
      <c r="G22" s="347"/>
      <c r="H22" s="347"/>
      <c r="I22" s="347"/>
      <c r="J22" s="348"/>
      <c r="K22" s="161"/>
    </row>
    <row r="23" spans="2:11" ht="15" customHeight="1">
      <c r="B23" s="162" t="s">
        <v>92</v>
      </c>
      <c r="C23" s="163" t="s">
        <v>87</v>
      </c>
      <c r="D23" s="164">
        <v>0</v>
      </c>
      <c r="E23" s="208" t="s">
        <v>68</v>
      </c>
      <c r="F23" s="166" t="s">
        <v>88</v>
      </c>
      <c r="G23" s="167">
        <v>42</v>
      </c>
      <c r="H23" s="343" t="s">
        <v>89</v>
      </c>
      <c r="I23" s="350"/>
      <c r="J23" s="209"/>
      <c r="K23" s="169">
        <f>+D23*G23</f>
        <v>0</v>
      </c>
    </row>
    <row r="24" spans="2:11" ht="15" customHeight="1">
      <c r="B24" s="160" t="s">
        <v>95</v>
      </c>
      <c r="C24" s="170" t="s">
        <v>87</v>
      </c>
      <c r="D24" s="171">
        <v>0</v>
      </c>
      <c r="E24" s="207" t="s">
        <v>68</v>
      </c>
      <c r="F24" s="173" t="s">
        <v>88</v>
      </c>
      <c r="G24" s="174">
        <v>0</v>
      </c>
      <c r="H24" s="347" t="s">
        <v>89</v>
      </c>
      <c r="I24" s="347"/>
      <c r="J24" s="213"/>
      <c r="K24" s="169">
        <f>+D24*G24</f>
        <v>0</v>
      </c>
    </row>
    <row r="25" spans="2:11" ht="15" customHeight="1">
      <c r="B25" s="162" t="s">
        <v>93</v>
      </c>
      <c r="C25" s="163" t="s">
        <v>87</v>
      </c>
      <c r="D25" s="164">
        <v>300</v>
      </c>
      <c r="E25" s="208" t="s">
        <v>68</v>
      </c>
      <c r="F25" s="166" t="s">
        <v>88</v>
      </c>
      <c r="G25" s="167">
        <v>0</v>
      </c>
      <c r="H25" s="343" t="s">
        <v>89</v>
      </c>
      <c r="I25" s="351"/>
      <c r="J25" s="209"/>
      <c r="K25" s="169">
        <f>+D25*G25</f>
        <v>0</v>
      </c>
    </row>
    <row r="26" spans="2:11" ht="15" customHeight="1">
      <c r="B26" s="160" t="s">
        <v>31</v>
      </c>
      <c r="C26" s="170" t="s">
        <v>87</v>
      </c>
      <c r="D26" s="171">
        <v>2000</v>
      </c>
      <c r="E26" s="207" t="s">
        <v>68</v>
      </c>
      <c r="F26" s="173" t="s">
        <v>88</v>
      </c>
      <c r="G26" s="174">
        <v>1</v>
      </c>
      <c r="H26" s="347" t="s">
        <v>89</v>
      </c>
      <c r="I26" s="352"/>
      <c r="J26" s="213"/>
      <c r="K26" s="169">
        <f>+D26*G26</f>
        <v>2000</v>
      </c>
    </row>
    <row r="27" spans="2:11" ht="15" customHeight="1">
      <c r="B27" s="176"/>
      <c r="C27" s="177" t="s">
        <v>163</v>
      </c>
      <c r="D27" s="178"/>
      <c r="E27" s="178"/>
      <c r="F27" s="178"/>
      <c r="G27" s="178"/>
      <c r="H27" s="178"/>
      <c r="I27" s="178"/>
      <c r="J27" s="179" t="s">
        <v>2</v>
      </c>
      <c r="K27" s="180">
        <f>SUM(K20:K26)</f>
        <v>2000</v>
      </c>
    </row>
    <row r="28" spans="2:11" ht="15" customHeight="1">
      <c r="B28" s="17"/>
      <c r="C28" s="18"/>
      <c r="D28" s="18"/>
      <c r="E28" s="18"/>
      <c r="F28" s="18"/>
      <c r="G28" s="19"/>
      <c r="H28" s="19"/>
      <c r="I28" s="19"/>
      <c r="J28" s="20"/>
      <c r="K28" s="21"/>
    </row>
    <row r="29" spans="2:11" s="2" customFormat="1" ht="14.1" customHeight="1">
      <c r="B29" s="181" t="s">
        <v>15</v>
      </c>
      <c r="C29" s="215"/>
      <c r="D29" s="215"/>
      <c r="E29" s="215"/>
      <c r="F29" s="215"/>
      <c r="G29" s="215"/>
      <c r="H29" s="215"/>
      <c r="I29" s="215"/>
      <c r="J29" s="215"/>
      <c r="K29" s="215"/>
    </row>
    <row r="30" spans="2:11" ht="15" customHeight="1">
      <c r="B30" s="158" t="s">
        <v>9</v>
      </c>
      <c r="C30" s="353" t="s">
        <v>10</v>
      </c>
      <c r="D30" s="353"/>
      <c r="E30" s="353"/>
      <c r="F30" s="353"/>
      <c r="G30" s="353"/>
      <c r="H30" s="353"/>
      <c r="I30" s="353"/>
      <c r="J30" s="354"/>
      <c r="K30" s="159" t="s">
        <v>11</v>
      </c>
    </row>
    <row r="31" spans="2:11" ht="15" customHeight="1">
      <c r="B31" s="160" t="s">
        <v>12</v>
      </c>
      <c r="C31" s="345"/>
      <c r="D31" s="346"/>
      <c r="E31" s="346"/>
      <c r="F31" s="346"/>
      <c r="G31" s="347"/>
      <c r="H31" s="347"/>
      <c r="I31" s="347"/>
      <c r="J31" s="348"/>
      <c r="K31" s="161"/>
    </row>
    <row r="32" spans="2:11" ht="15" customHeight="1">
      <c r="B32" s="162" t="s">
        <v>13</v>
      </c>
      <c r="C32" s="341"/>
      <c r="D32" s="342"/>
      <c r="E32" s="342"/>
      <c r="F32" s="342"/>
      <c r="G32" s="343"/>
      <c r="H32" s="343"/>
      <c r="I32" s="343"/>
      <c r="J32" s="344"/>
      <c r="K32" s="161"/>
    </row>
    <row r="33" spans="2:17" ht="15" customHeight="1">
      <c r="B33" s="160" t="s">
        <v>99</v>
      </c>
      <c r="C33" s="345" t="s">
        <v>297</v>
      </c>
      <c r="D33" s="346"/>
      <c r="E33" s="346"/>
      <c r="F33" s="346"/>
      <c r="G33" s="347"/>
      <c r="H33" s="347"/>
      <c r="I33" s="347"/>
      <c r="J33" s="349"/>
      <c r="K33" s="161">
        <v>11000</v>
      </c>
      <c r="L33" s="214" t="s">
        <v>148</v>
      </c>
      <c r="M33" s="45" t="s">
        <v>146</v>
      </c>
    </row>
    <row r="34" spans="2:17" ht="15" customHeight="1">
      <c r="B34" s="162" t="s">
        <v>100</v>
      </c>
      <c r="C34" s="341" t="s">
        <v>298</v>
      </c>
      <c r="D34" s="342"/>
      <c r="E34" s="342"/>
      <c r="F34" s="342"/>
      <c r="G34" s="343"/>
      <c r="H34" s="343"/>
      <c r="I34" s="343"/>
      <c r="J34" s="344"/>
      <c r="K34" s="182">
        <f>SUM(J45:J55)</f>
        <v>19500</v>
      </c>
      <c r="L34" s="214" t="s">
        <v>147</v>
      </c>
      <c r="M34" s="45" t="s">
        <v>101</v>
      </c>
    </row>
    <row r="35" spans="2:17" ht="15" customHeight="1">
      <c r="B35" s="160" t="s">
        <v>97</v>
      </c>
      <c r="C35" s="345" t="s">
        <v>276</v>
      </c>
      <c r="D35" s="346"/>
      <c r="E35" s="346"/>
      <c r="F35" s="346"/>
      <c r="G35" s="347"/>
      <c r="H35" s="347"/>
      <c r="I35" s="347"/>
      <c r="J35" s="349"/>
      <c r="K35" s="183">
        <v>0</v>
      </c>
      <c r="L35" s="214" t="s">
        <v>148</v>
      </c>
      <c r="M35" s="45" t="s">
        <v>216</v>
      </c>
    </row>
    <row r="36" spans="2:17" ht="15" customHeight="1">
      <c r="B36" s="162" t="s">
        <v>98</v>
      </c>
      <c r="C36" s="341" t="s">
        <v>275</v>
      </c>
      <c r="D36" s="342"/>
      <c r="E36" s="342"/>
      <c r="F36" s="342"/>
      <c r="G36" s="343"/>
      <c r="H36" s="343"/>
      <c r="I36" s="343"/>
      <c r="J36" s="344"/>
      <c r="K36" s="184">
        <f>+J58+J59</f>
        <v>0</v>
      </c>
      <c r="L36" s="214" t="s">
        <v>147</v>
      </c>
      <c r="M36" s="45" t="s">
        <v>217</v>
      </c>
    </row>
    <row r="37" spans="2:17" ht="15" customHeight="1">
      <c r="B37" s="160" t="s">
        <v>218</v>
      </c>
      <c r="C37" s="345"/>
      <c r="D37" s="346"/>
      <c r="E37" s="346"/>
      <c r="F37" s="346"/>
      <c r="G37" s="346"/>
      <c r="H37" s="346"/>
      <c r="I37" s="346"/>
      <c r="J37" s="355"/>
      <c r="K37" s="161">
        <v>0</v>
      </c>
    </row>
    <row r="38" spans="2:17" ht="15" customHeight="1">
      <c r="B38" s="162" t="s">
        <v>238</v>
      </c>
      <c r="C38" s="341" t="s">
        <v>250</v>
      </c>
      <c r="D38" s="342"/>
      <c r="E38" s="342"/>
      <c r="F38" s="342"/>
      <c r="G38" s="342"/>
      <c r="H38" s="342"/>
      <c r="I38" s="342"/>
      <c r="J38" s="356"/>
      <c r="K38" s="161">
        <v>1000</v>
      </c>
      <c r="N38" s="70"/>
      <c r="O38" s="70"/>
      <c r="P38" s="71"/>
      <c r="Q38" s="72"/>
    </row>
    <row r="39" spans="2:17" ht="15" customHeight="1">
      <c r="B39" s="160" t="s">
        <v>239</v>
      </c>
      <c r="C39" s="345" t="s">
        <v>251</v>
      </c>
      <c r="D39" s="346"/>
      <c r="E39" s="346"/>
      <c r="F39" s="346"/>
      <c r="G39" s="346"/>
      <c r="H39" s="346"/>
      <c r="I39" s="346"/>
      <c r="J39" s="355"/>
      <c r="K39" s="182">
        <f>+J56+J57</f>
        <v>1000</v>
      </c>
      <c r="N39" s="70"/>
      <c r="O39" s="70"/>
      <c r="P39" s="71"/>
      <c r="Q39" s="72"/>
    </row>
    <row r="40" spans="2:17" ht="15" customHeight="1">
      <c r="B40" s="162" t="s">
        <v>172</v>
      </c>
      <c r="C40" s="341" t="s">
        <v>300</v>
      </c>
      <c r="D40" s="342"/>
      <c r="E40" s="342"/>
      <c r="F40" s="342"/>
      <c r="G40" s="343"/>
      <c r="H40" s="343"/>
      <c r="I40" s="343"/>
      <c r="J40" s="344"/>
      <c r="K40" s="161">
        <v>108</v>
      </c>
      <c r="M40" s="75" t="s">
        <v>170</v>
      </c>
      <c r="N40" s="133"/>
      <c r="O40" s="36"/>
      <c r="P40" s="71"/>
      <c r="Q40" s="72"/>
    </row>
    <row r="41" spans="2:17" ht="15" customHeight="1">
      <c r="B41" s="160" t="s">
        <v>171</v>
      </c>
      <c r="C41" s="345" t="s">
        <v>299</v>
      </c>
      <c r="D41" s="346"/>
      <c r="E41" s="346"/>
      <c r="F41" s="346"/>
      <c r="G41" s="347"/>
      <c r="H41" s="347"/>
      <c r="I41" s="347"/>
      <c r="J41" s="348"/>
      <c r="K41" s="161">
        <v>1944</v>
      </c>
      <c r="M41" s="74" t="s">
        <v>215</v>
      </c>
      <c r="N41" s="72"/>
      <c r="P41" s="71"/>
      <c r="Q41" s="72"/>
    </row>
    <row r="42" spans="2:17" ht="15" customHeight="1">
      <c r="B42" s="162" t="s">
        <v>277</v>
      </c>
      <c r="C42" s="341"/>
      <c r="D42" s="342"/>
      <c r="E42" s="342"/>
      <c r="F42" s="342"/>
      <c r="G42" s="342"/>
      <c r="H42" s="342"/>
      <c r="I42" s="342"/>
      <c r="J42" s="356"/>
      <c r="K42" s="161">
        <v>15950</v>
      </c>
      <c r="M42" s="73" t="s">
        <v>169</v>
      </c>
      <c r="N42" s="72"/>
      <c r="P42" s="71"/>
      <c r="Q42" s="72"/>
    </row>
    <row r="43" spans="2:17" ht="15" customHeight="1">
      <c r="B43" s="160" t="s">
        <v>173</v>
      </c>
      <c r="C43" s="329"/>
      <c r="D43" s="330"/>
      <c r="E43" s="330"/>
      <c r="F43" s="330"/>
      <c r="G43" s="331"/>
      <c r="H43" s="331"/>
      <c r="I43" s="331"/>
      <c r="J43" s="332"/>
      <c r="K43" s="161"/>
      <c r="M43" s="134" t="s">
        <v>223</v>
      </c>
      <c r="N43" s="72"/>
      <c r="P43" s="71"/>
      <c r="Q43" s="72"/>
    </row>
    <row r="44" spans="2:17" ht="15" customHeight="1">
      <c r="B44" s="162" t="s">
        <v>139</v>
      </c>
      <c r="C44" s="341"/>
      <c r="D44" s="342"/>
      <c r="E44" s="342"/>
      <c r="F44" s="342"/>
      <c r="G44" s="343"/>
      <c r="H44" s="343"/>
      <c r="I44" s="343"/>
      <c r="J44" s="348"/>
      <c r="K44" s="161" t="str">
        <f>IF(SUM(B44)&gt;0,SUM(B44*J44),"")</f>
        <v/>
      </c>
      <c r="M44" s="71"/>
      <c r="N44" s="72"/>
      <c r="P44" s="71"/>
      <c r="Q44" s="72"/>
    </row>
    <row r="45" spans="2:17" ht="15" customHeight="1">
      <c r="B45" s="188" t="s">
        <v>140</v>
      </c>
      <c r="C45" s="189" t="s">
        <v>268</v>
      </c>
      <c r="D45" s="189" t="s">
        <v>288</v>
      </c>
      <c r="E45" s="190" t="s">
        <v>35</v>
      </c>
      <c r="F45" s="190" t="s">
        <v>36</v>
      </c>
      <c r="G45" s="191" t="s">
        <v>84</v>
      </c>
      <c r="H45" s="191"/>
      <c r="I45" s="191" t="s">
        <v>85</v>
      </c>
      <c r="J45" s="192">
        <v>2500</v>
      </c>
      <c r="K45" s="161"/>
      <c r="M45" s="71"/>
      <c r="N45" s="72"/>
      <c r="P45" s="71"/>
      <c r="Q45" s="72"/>
    </row>
    <row r="46" spans="2:17" ht="15" customHeight="1">
      <c r="B46" s="193" t="s">
        <v>141</v>
      </c>
      <c r="C46" s="194" t="s">
        <v>269</v>
      </c>
      <c r="D46" s="194" t="s">
        <v>292</v>
      </c>
      <c r="E46" s="195" t="s">
        <v>35</v>
      </c>
      <c r="F46" s="195" t="s">
        <v>36</v>
      </c>
      <c r="G46" s="196" t="s">
        <v>84</v>
      </c>
      <c r="H46" s="196"/>
      <c r="I46" s="196" t="s">
        <v>85</v>
      </c>
      <c r="J46" s="192">
        <v>1500</v>
      </c>
      <c r="K46" s="161" t="str">
        <f>IF(SUM(B46)&gt;0,SUM(B46*J46),"")</f>
        <v/>
      </c>
      <c r="M46" s="71"/>
      <c r="N46" s="72"/>
      <c r="P46" s="71"/>
      <c r="Q46" s="72"/>
    </row>
    <row r="47" spans="2:17" ht="15" customHeight="1">
      <c r="B47" s="197" t="s">
        <v>142</v>
      </c>
      <c r="C47" s="189" t="s">
        <v>272</v>
      </c>
      <c r="D47" s="189" t="s">
        <v>36</v>
      </c>
      <c r="E47" s="190" t="s">
        <v>35</v>
      </c>
      <c r="F47" s="190" t="s">
        <v>36</v>
      </c>
      <c r="G47" s="191" t="s">
        <v>84</v>
      </c>
      <c r="H47" s="191"/>
      <c r="I47" s="191" t="s">
        <v>85</v>
      </c>
      <c r="J47" s="192">
        <v>1000</v>
      </c>
      <c r="K47" s="161"/>
      <c r="M47" s="71"/>
      <c r="N47" s="72"/>
      <c r="P47" s="71"/>
      <c r="Q47" s="72"/>
    </row>
    <row r="48" spans="2:17" ht="15" customHeight="1">
      <c r="B48" s="193" t="s">
        <v>143</v>
      </c>
      <c r="C48" s="194" t="s">
        <v>274</v>
      </c>
      <c r="D48" s="194" t="s">
        <v>293</v>
      </c>
      <c r="E48" s="195" t="s">
        <v>35</v>
      </c>
      <c r="F48" s="195" t="s">
        <v>36</v>
      </c>
      <c r="G48" s="196" t="s">
        <v>84</v>
      </c>
      <c r="H48" s="196"/>
      <c r="I48" s="196" t="s">
        <v>85</v>
      </c>
      <c r="J48" s="192">
        <v>3500</v>
      </c>
      <c r="K48" s="161" t="str">
        <f>IF(SUM(B48)&gt;0,SUM(B48*J48),"")</f>
        <v/>
      </c>
      <c r="M48" s="71"/>
      <c r="N48" s="72"/>
      <c r="P48" s="71"/>
      <c r="Q48" s="72"/>
    </row>
    <row r="49" spans="2:17" ht="15" customHeight="1">
      <c r="B49" s="197" t="s">
        <v>144</v>
      </c>
      <c r="C49" s="189" t="s">
        <v>278</v>
      </c>
      <c r="D49" s="189" t="s">
        <v>36</v>
      </c>
      <c r="E49" s="190" t="s">
        <v>35</v>
      </c>
      <c r="F49" s="190" t="s">
        <v>280</v>
      </c>
      <c r="G49" s="191" t="s">
        <v>84</v>
      </c>
      <c r="H49" s="191"/>
      <c r="I49" s="191" t="s">
        <v>85</v>
      </c>
      <c r="J49" s="192">
        <v>1000</v>
      </c>
      <c r="K49" s="161"/>
    </row>
    <row r="50" spans="2:17" ht="15" customHeight="1">
      <c r="B50" s="193" t="s">
        <v>145</v>
      </c>
      <c r="C50" s="194" t="s">
        <v>279</v>
      </c>
      <c r="D50" s="194" t="s">
        <v>36</v>
      </c>
      <c r="E50" s="195" t="s">
        <v>35</v>
      </c>
      <c r="F50" s="195" t="s">
        <v>280</v>
      </c>
      <c r="G50" s="196" t="s">
        <v>84</v>
      </c>
      <c r="H50" s="196"/>
      <c r="I50" s="196" t="s">
        <v>85</v>
      </c>
      <c r="J50" s="192">
        <v>1000</v>
      </c>
      <c r="K50" s="161" t="str">
        <f>IF(SUM(B50)&gt;0,SUM(B50*J50),"")</f>
        <v/>
      </c>
      <c r="M50" s="75" t="s">
        <v>105</v>
      </c>
    </row>
    <row r="51" spans="2:17" ht="15" customHeight="1">
      <c r="B51" s="193" t="s">
        <v>281</v>
      </c>
      <c r="C51" s="194" t="s">
        <v>289</v>
      </c>
      <c r="D51" s="194" t="s">
        <v>280</v>
      </c>
      <c r="E51" s="195" t="s">
        <v>35</v>
      </c>
      <c r="F51" s="195" t="s">
        <v>36</v>
      </c>
      <c r="G51" s="196" t="s">
        <v>84</v>
      </c>
      <c r="H51" s="196"/>
      <c r="I51" s="196" t="s">
        <v>85</v>
      </c>
      <c r="J51" s="192">
        <v>1000</v>
      </c>
      <c r="K51" s="161"/>
      <c r="M51" s="48" t="s">
        <v>106</v>
      </c>
      <c r="N51" s="48" t="s">
        <v>102</v>
      </c>
      <c r="O51" s="48" t="s">
        <v>109</v>
      </c>
      <c r="P51" s="48" t="s">
        <v>104</v>
      </c>
      <c r="Q51" s="48" t="s">
        <v>103</v>
      </c>
    </row>
    <row r="52" spans="2:17" ht="15" customHeight="1">
      <c r="B52" s="193" t="s">
        <v>282</v>
      </c>
      <c r="C52" s="194" t="s">
        <v>284</v>
      </c>
      <c r="D52" s="194" t="s">
        <v>36</v>
      </c>
      <c r="E52" s="195" t="s">
        <v>35</v>
      </c>
      <c r="F52" s="195" t="s">
        <v>280</v>
      </c>
      <c r="G52" s="196" t="s">
        <v>84</v>
      </c>
      <c r="H52" s="196"/>
      <c r="I52" s="196" t="s">
        <v>85</v>
      </c>
      <c r="J52" s="192">
        <v>1000</v>
      </c>
      <c r="K52" s="161"/>
      <c r="M52" s="142"/>
      <c r="N52" s="48"/>
      <c r="O52" s="48"/>
      <c r="P52" s="48"/>
      <c r="Q52" s="48"/>
    </row>
    <row r="53" spans="2:17" ht="15" customHeight="1">
      <c r="B53" s="193" t="s">
        <v>283</v>
      </c>
      <c r="C53" s="194" t="s">
        <v>287</v>
      </c>
      <c r="D53" s="194" t="s">
        <v>291</v>
      </c>
      <c r="E53" s="195" t="s">
        <v>35</v>
      </c>
      <c r="F53" s="195" t="s">
        <v>280</v>
      </c>
      <c r="G53" s="196" t="s">
        <v>84</v>
      </c>
      <c r="H53" s="196"/>
      <c r="I53" s="196" t="s">
        <v>85</v>
      </c>
      <c r="J53" s="192">
        <v>3500</v>
      </c>
      <c r="K53" s="161"/>
      <c r="M53" s="47"/>
      <c r="N53" s="49">
        <v>1000</v>
      </c>
      <c r="O53" s="49">
        <v>0</v>
      </c>
      <c r="P53" s="49">
        <f>+N53</f>
        <v>1000</v>
      </c>
      <c r="Q53" s="49">
        <f>+N53-O53</f>
        <v>1000</v>
      </c>
    </row>
    <row r="54" spans="2:17" ht="15" customHeight="1">
      <c r="B54" s="193" t="s">
        <v>285</v>
      </c>
      <c r="C54" s="194" t="s">
        <v>290</v>
      </c>
      <c r="D54" s="194" t="s">
        <v>288</v>
      </c>
      <c r="E54" s="195" t="s">
        <v>35</v>
      </c>
      <c r="F54" s="195" t="s">
        <v>280</v>
      </c>
      <c r="G54" s="196" t="s">
        <v>84</v>
      </c>
      <c r="H54" s="196"/>
      <c r="I54" s="196" t="s">
        <v>85</v>
      </c>
      <c r="J54" s="192">
        <v>2500</v>
      </c>
      <c r="K54" s="161"/>
      <c r="M54" s="48" t="s">
        <v>33</v>
      </c>
      <c r="N54" s="48" t="s">
        <v>102</v>
      </c>
      <c r="O54" s="48" t="s">
        <v>137</v>
      </c>
      <c r="P54" s="48" t="s">
        <v>104</v>
      </c>
      <c r="Q54" s="48" t="s">
        <v>103</v>
      </c>
    </row>
    <row r="55" spans="2:17" ht="15" customHeight="1">
      <c r="B55" s="193" t="s">
        <v>286</v>
      </c>
      <c r="C55" s="194" t="s">
        <v>295</v>
      </c>
      <c r="D55" s="194" t="s">
        <v>280</v>
      </c>
      <c r="E55" s="195" t="s">
        <v>35</v>
      </c>
      <c r="F55" s="195" t="s">
        <v>280</v>
      </c>
      <c r="G55" s="196" t="s">
        <v>84</v>
      </c>
      <c r="H55" s="196"/>
      <c r="I55" s="196" t="s">
        <v>85</v>
      </c>
      <c r="J55" s="192">
        <v>1000</v>
      </c>
      <c r="K55" s="161"/>
      <c r="M55" s="48"/>
      <c r="N55" s="48"/>
      <c r="O55" s="48"/>
      <c r="P55" s="48"/>
      <c r="Q55" s="48"/>
    </row>
    <row r="56" spans="2:17" ht="15" customHeight="1">
      <c r="B56" s="197" t="s">
        <v>235</v>
      </c>
      <c r="C56" s="189" t="s">
        <v>266</v>
      </c>
      <c r="D56" s="189" t="s">
        <v>294</v>
      </c>
      <c r="E56" s="190" t="s">
        <v>35</v>
      </c>
      <c r="F56" s="190" t="s">
        <v>36</v>
      </c>
      <c r="G56" s="191" t="s">
        <v>84</v>
      </c>
      <c r="H56" s="191"/>
      <c r="I56" s="191" t="s">
        <v>85</v>
      </c>
      <c r="J56" s="192">
        <v>1000</v>
      </c>
      <c r="K56" s="161"/>
      <c r="M56" s="48"/>
      <c r="N56" s="48"/>
      <c r="O56" s="48"/>
      <c r="P56" s="48"/>
      <c r="Q56" s="48"/>
    </row>
    <row r="57" spans="2:17" ht="15" customHeight="1">
      <c r="B57" s="197" t="s">
        <v>237</v>
      </c>
      <c r="C57" s="189"/>
      <c r="D57" s="189"/>
      <c r="E57" s="190" t="s">
        <v>35</v>
      </c>
      <c r="F57" s="190"/>
      <c r="G57" s="191" t="s">
        <v>84</v>
      </c>
      <c r="H57" s="191"/>
      <c r="I57" s="191" t="s">
        <v>85</v>
      </c>
      <c r="J57" s="192"/>
      <c r="K57" s="161"/>
      <c r="M57" s="48"/>
      <c r="N57" s="48"/>
      <c r="O57" s="48"/>
      <c r="P57" s="48"/>
      <c r="Q57" s="48"/>
    </row>
    <row r="58" spans="2:17" ht="15" customHeight="1">
      <c r="B58" s="193" t="s">
        <v>138</v>
      </c>
      <c r="C58" s="194"/>
      <c r="D58" s="194"/>
      <c r="E58" s="195" t="s">
        <v>35</v>
      </c>
      <c r="F58" s="195"/>
      <c r="G58" s="196" t="s">
        <v>84</v>
      </c>
      <c r="H58" s="196"/>
      <c r="I58" s="196" t="s">
        <v>85</v>
      </c>
      <c r="J58" s="198"/>
      <c r="K58" s="161"/>
      <c r="M58" s="48"/>
      <c r="N58" s="48"/>
      <c r="O58" s="48"/>
      <c r="P58" s="48"/>
      <c r="Q58" s="48"/>
    </row>
    <row r="59" spans="2:17" ht="15" customHeight="1">
      <c r="B59" s="197" t="s">
        <v>236</v>
      </c>
      <c r="C59" s="189"/>
      <c r="D59" s="189"/>
      <c r="E59" s="190" t="s">
        <v>35</v>
      </c>
      <c r="F59" s="190"/>
      <c r="G59" s="191" t="s">
        <v>84</v>
      </c>
      <c r="H59" s="191"/>
      <c r="I59" s="191" t="s">
        <v>85</v>
      </c>
      <c r="J59" s="198"/>
      <c r="K59" s="161" t="str">
        <f>IF(SUM(B59)&gt;0,SUM(B59*J59),"")</f>
        <v/>
      </c>
      <c r="M59" s="48"/>
      <c r="N59" s="48"/>
      <c r="O59" s="48"/>
      <c r="P59" s="48"/>
      <c r="Q59" s="48"/>
    </row>
    <row r="60" spans="2:17" ht="15" customHeight="1">
      <c r="B60" s="199"/>
      <c r="C60" s="200"/>
      <c r="D60" s="200"/>
      <c r="E60" s="200"/>
      <c r="F60" s="200"/>
      <c r="G60" s="200"/>
      <c r="H60" s="200"/>
      <c r="I60" s="200"/>
      <c r="J60" s="179" t="s">
        <v>0</v>
      </c>
      <c r="K60" s="161">
        <f>IF(SUM(K31:K54)&gt;0,SUM(K31:K54),"")</f>
        <v>50502</v>
      </c>
      <c r="M60" s="46"/>
      <c r="N60" s="49">
        <v>1000</v>
      </c>
      <c r="O60" s="49">
        <v>0</v>
      </c>
      <c r="P60" s="49">
        <f>+N60</f>
        <v>1000</v>
      </c>
      <c r="Q60" s="49">
        <f>+N60-O60</f>
        <v>1000</v>
      </c>
    </row>
    <row r="61" spans="2:17" ht="15" customHeight="1">
      <c r="B61" s="200"/>
      <c r="C61" s="200"/>
      <c r="D61" s="200"/>
      <c r="E61" s="200"/>
      <c r="F61" s="200"/>
      <c r="G61" s="200"/>
      <c r="H61" s="200"/>
      <c r="I61" s="200"/>
      <c r="J61" s="179" t="s">
        <v>1</v>
      </c>
      <c r="K61" s="201"/>
      <c r="M61" s="46"/>
      <c r="N61" s="49">
        <v>2000</v>
      </c>
      <c r="O61" s="49">
        <v>0</v>
      </c>
      <c r="P61" s="49">
        <f>+N61</f>
        <v>2000</v>
      </c>
      <c r="Q61" s="49">
        <f>+N61-O61</f>
        <v>2000</v>
      </c>
    </row>
    <row r="62" spans="2:17" ht="15" customHeight="1">
      <c r="B62" s="200"/>
      <c r="C62" s="200"/>
      <c r="D62" s="200"/>
      <c r="E62" s="200"/>
      <c r="F62" s="200"/>
      <c r="G62" s="200"/>
      <c r="H62" s="200"/>
      <c r="I62" s="200"/>
      <c r="J62" s="179" t="s">
        <v>2</v>
      </c>
      <c r="K62" s="180">
        <f>IF(SUM(K60)&gt;0,SUM((K60*K61)+K60),"")</f>
        <v>50502</v>
      </c>
      <c r="M62" s="46"/>
      <c r="N62" s="49">
        <v>3000</v>
      </c>
      <c r="O62" s="49">
        <v>0</v>
      </c>
      <c r="P62" s="49">
        <f>+N62</f>
        <v>3000</v>
      </c>
      <c r="Q62" s="49">
        <f>+N62-O62</f>
        <v>3000</v>
      </c>
    </row>
    <row r="63" spans="2:17" ht="15" customHeight="1">
      <c r="B63" s="202"/>
      <c r="C63" s="202"/>
      <c r="D63" s="202"/>
      <c r="E63" s="202"/>
      <c r="F63" s="202"/>
      <c r="G63" s="202"/>
      <c r="H63" s="202"/>
      <c r="I63" s="202"/>
      <c r="J63" s="333"/>
      <c r="K63" s="333"/>
      <c r="L63" s="11"/>
      <c r="M63" s="46"/>
      <c r="N63" s="49">
        <v>4000</v>
      </c>
      <c r="O63" s="49">
        <v>0</v>
      </c>
      <c r="P63" s="49">
        <f>+N63</f>
        <v>4000</v>
      </c>
      <c r="Q63" s="49">
        <f>+N63-O63</f>
        <v>4000</v>
      </c>
    </row>
    <row r="64" spans="2:17" s="4" customFormat="1" ht="15" customHeight="1">
      <c r="B64" s="357" t="s">
        <v>253</v>
      </c>
      <c r="C64" s="357"/>
      <c r="D64" s="357"/>
      <c r="E64" s="357"/>
      <c r="F64" s="357"/>
      <c r="G64" s="357"/>
      <c r="H64" s="357"/>
      <c r="I64" s="357"/>
      <c r="J64" s="357"/>
      <c r="K64" s="357"/>
      <c r="L64" s="11"/>
      <c r="M64" s="50" t="s">
        <v>107</v>
      </c>
      <c r="N64" s="57"/>
      <c r="O64" s="57"/>
      <c r="P64" s="57"/>
      <c r="Q64" s="57"/>
    </row>
    <row r="65" spans="2:11" ht="15.95" customHeight="1">
      <c r="B65" s="5"/>
      <c r="C65" s="6"/>
      <c r="D65" s="6"/>
      <c r="E65" s="6"/>
      <c r="F65" s="6"/>
      <c r="G65" s="7"/>
      <c r="H65" s="7"/>
      <c r="I65" s="7"/>
      <c r="J65" s="3"/>
      <c r="K65" s="3"/>
    </row>
    <row r="66" spans="2:11" ht="15.95" customHeight="1"/>
    <row r="67" spans="2:11" ht="15.95" customHeight="1"/>
    <row r="68" spans="2:11" ht="11.25" customHeight="1"/>
    <row r="69" spans="2:11">
      <c r="B69" s="8"/>
    </row>
  </sheetData>
  <mergeCells count="38">
    <mergeCell ref="H26:I26"/>
    <mergeCell ref="C14:K14"/>
    <mergeCell ref="C11:K11"/>
    <mergeCell ref="H23:I23"/>
    <mergeCell ref="H24:I24"/>
    <mergeCell ref="H25:I25"/>
    <mergeCell ref="B64:K64"/>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topLeftCell="A4"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6" t="s">
        <v>21</v>
      </c>
      <c r="D3" s="396"/>
      <c r="E3" s="396"/>
      <c r="F3" s="396"/>
      <c r="G3" s="396"/>
      <c r="H3" s="396"/>
      <c r="I3" s="396"/>
      <c r="J3" s="396"/>
      <c r="K3" s="396"/>
      <c r="L3" s="396"/>
      <c r="M3" s="396"/>
      <c r="N3" s="396"/>
      <c r="O3" s="396"/>
      <c r="P3" s="396"/>
      <c r="Q3" s="396"/>
      <c r="R3" s="396"/>
      <c r="S3" s="396"/>
      <c r="T3" s="396"/>
      <c r="U3" s="396"/>
      <c r="V3" s="396"/>
      <c r="W3" s="396"/>
      <c r="X3" s="396"/>
      <c r="Y3" s="396"/>
      <c r="Z3" s="396"/>
      <c r="AA3" s="33"/>
      <c r="AB3" s="25"/>
      <c r="AC3" s="25"/>
      <c r="AD3" s="25"/>
      <c r="AE3" s="25"/>
      <c r="AF3" s="25"/>
      <c r="AG3" s="30"/>
    </row>
    <row r="4" spans="1:33">
      <c r="A4" s="24"/>
      <c r="B4" s="29"/>
      <c r="C4" s="397"/>
      <c r="D4" s="397"/>
      <c r="E4" s="397"/>
      <c r="F4" s="397"/>
      <c r="G4" s="397"/>
      <c r="H4" s="397"/>
      <c r="I4" s="397"/>
      <c r="J4" s="397"/>
      <c r="K4" s="397"/>
      <c r="L4" s="397"/>
      <c r="M4" s="397"/>
      <c r="N4" s="397"/>
      <c r="O4" s="397"/>
      <c r="P4" s="397"/>
      <c r="Q4" s="397"/>
      <c r="R4" s="397"/>
      <c r="S4" s="397"/>
      <c r="T4" s="397"/>
      <c r="U4" s="397"/>
      <c r="V4" s="397"/>
      <c r="W4" s="397"/>
      <c r="X4" s="397"/>
      <c r="Y4" s="397"/>
      <c r="Z4" s="397"/>
      <c r="AA4" s="34"/>
      <c r="AB4" s="25"/>
      <c r="AC4" s="25"/>
      <c r="AD4" s="25"/>
      <c r="AE4" s="25"/>
      <c r="AF4" s="25"/>
      <c r="AG4" s="30"/>
    </row>
    <row r="5" spans="1:33">
      <c r="A5" s="24"/>
      <c r="B5" s="29"/>
      <c r="C5" s="398" t="s">
        <v>48</v>
      </c>
      <c r="D5" s="398"/>
      <c r="E5" s="398"/>
      <c r="F5" s="398"/>
      <c r="G5" s="398"/>
      <c r="H5" s="398"/>
      <c r="I5" s="398"/>
      <c r="J5" s="398"/>
      <c r="K5" s="398"/>
      <c r="L5" s="398"/>
      <c r="M5" s="398"/>
      <c r="N5" s="398"/>
      <c r="O5" s="398"/>
      <c r="P5" s="398"/>
      <c r="Q5" s="398"/>
      <c r="R5" s="398"/>
      <c r="S5" s="398"/>
      <c r="T5" s="398"/>
      <c r="U5" s="398"/>
      <c r="V5" s="398"/>
      <c r="W5" s="398"/>
      <c r="X5" s="398"/>
      <c r="Y5" s="398"/>
      <c r="Z5" s="398"/>
      <c r="AA5" s="244"/>
      <c r="AB5" s="246"/>
      <c r="AC5" s="246"/>
      <c r="AD5" s="246"/>
      <c r="AE5" s="246"/>
      <c r="AF5" s="246"/>
      <c r="AG5" s="30"/>
    </row>
    <row r="6" spans="1:33">
      <c r="A6" s="24"/>
      <c r="B6" s="29"/>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246"/>
      <c r="AC6" s="246"/>
      <c r="AD6" s="246"/>
      <c r="AE6" s="246"/>
      <c r="AF6" s="246"/>
      <c r="AG6" s="30"/>
    </row>
    <row r="7" spans="1:33">
      <c r="A7" s="24"/>
      <c r="B7" s="29"/>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30"/>
    </row>
    <row r="8" spans="1:33">
      <c r="A8" s="24"/>
      <c r="B8" s="29"/>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30"/>
    </row>
    <row r="9" spans="1:33" ht="15.75">
      <c r="A9" s="24"/>
      <c r="B9" s="29"/>
      <c r="C9" s="393" t="s">
        <v>242</v>
      </c>
      <c r="D9" s="393"/>
      <c r="E9" s="393"/>
      <c r="F9" s="393"/>
      <c r="G9" s="393"/>
      <c r="H9" s="393"/>
      <c r="I9" s="393"/>
      <c r="J9" s="393"/>
      <c r="K9" s="393"/>
      <c r="L9" s="393"/>
      <c r="M9" s="393"/>
      <c r="N9" s="393"/>
      <c r="O9" s="393"/>
      <c r="P9" s="393"/>
      <c r="Q9" s="393"/>
      <c r="R9" s="393"/>
      <c r="S9" s="393"/>
      <c r="T9" s="393"/>
      <c r="U9" s="393"/>
      <c r="V9" s="393"/>
      <c r="W9" s="393"/>
      <c r="X9" s="393"/>
      <c r="Y9" s="393"/>
      <c r="Z9" s="393"/>
      <c r="AA9" s="248"/>
      <c r="AB9" s="248"/>
      <c r="AC9" s="248"/>
      <c r="AD9" s="248"/>
      <c r="AE9" s="248"/>
      <c r="AF9" s="248"/>
      <c r="AG9" s="30"/>
    </row>
    <row r="10" spans="1:33">
      <c r="A10" s="24"/>
      <c r="B10" s="29"/>
      <c r="C10" s="249"/>
      <c r="D10" s="250" t="s">
        <v>164</v>
      </c>
      <c r="E10" s="249"/>
      <c r="F10" s="249"/>
      <c r="G10" s="249"/>
      <c r="H10" s="249"/>
      <c r="I10" s="249"/>
      <c r="J10" s="249"/>
      <c r="K10" s="249"/>
      <c r="L10" s="249"/>
      <c r="M10" s="249"/>
      <c r="N10" s="249"/>
      <c r="O10" s="249"/>
      <c r="P10" s="249"/>
      <c r="Q10" s="249"/>
      <c r="R10" s="249"/>
      <c r="S10" s="249"/>
      <c r="T10" s="249"/>
      <c r="U10" s="249"/>
      <c r="V10" s="249"/>
      <c r="W10" s="249"/>
      <c r="X10" s="249"/>
      <c r="Y10" s="249"/>
      <c r="Z10" s="249"/>
      <c r="AA10" s="250"/>
      <c r="AB10" s="250"/>
      <c r="AC10" s="250"/>
      <c r="AD10" s="250"/>
      <c r="AE10" s="250"/>
      <c r="AF10" s="250"/>
      <c r="AG10" s="30"/>
    </row>
    <row r="11" spans="1:33">
      <c r="A11" s="24"/>
      <c r="B11" s="29"/>
      <c r="C11" s="251"/>
      <c r="D11" s="252" t="s">
        <v>165</v>
      </c>
      <c r="E11" s="251"/>
      <c r="F11" s="251"/>
      <c r="G11" s="251"/>
      <c r="H11" s="251"/>
      <c r="I11" s="251"/>
      <c r="J11" s="251"/>
      <c r="K11" s="251"/>
      <c r="L11" s="251"/>
      <c r="M11" s="251"/>
      <c r="N11" s="251"/>
      <c r="O11" s="251"/>
      <c r="P11" s="251"/>
      <c r="Q11" s="251"/>
      <c r="R11" s="253"/>
      <c r="S11" s="251"/>
      <c r="T11" s="251"/>
      <c r="U11" s="251"/>
      <c r="V11" s="251"/>
      <c r="W11" s="251"/>
      <c r="X11" s="251"/>
      <c r="Y11" s="251"/>
      <c r="Z11" s="251"/>
      <c r="AA11" s="251"/>
      <c r="AB11" s="251"/>
      <c r="AC11" s="251"/>
      <c r="AD11" s="251"/>
      <c r="AE11" s="251"/>
      <c r="AF11" s="251"/>
      <c r="AG11" s="30"/>
    </row>
    <row r="12" spans="1:33">
      <c r="A12" s="24"/>
      <c r="B12" s="29"/>
      <c r="C12" s="254"/>
      <c r="D12" s="255"/>
      <c r="E12" s="254"/>
      <c r="F12" s="254"/>
      <c r="G12" s="254"/>
      <c r="H12" s="254"/>
      <c r="I12" s="254"/>
      <c r="J12" s="254"/>
      <c r="K12" s="254"/>
      <c r="L12" s="254"/>
      <c r="M12" s="254"/>
      <c r="N12" s="254"/>
      <c r="O12" s="254"/>
      <c r="P12" s="254"/>
      <c r="Q12" s="254"/>
      <c r="R12" s="256"/>
      <c r="S12" s="254"/>
      <c r="T12" s="254"/>
      <c r="U12" s="254"/>
      <c r="V12" s="254"/>
      <c r="W12" s="254"/>
      <c r="X12" s="254"/>
      <c r="Y12" s="254"/>
      <c r="Z12" s="254"/>
      <c r="AA12" s="254"/>
      <c r="AB12" s="254"/>
      <c r="AC12" s="254"/>
      <c r="AD12" s="254"/>
      <c r="AE12" s="254"/>
      <c r="AF12" s="254"/>
      <c r="AG12" s="30"/>
    </row>
    <row r="13" spans="1:33">
      <c r="A13" s="24"/>
      <c r="B13" s="29"/>
      <c r="C13" s="254"/>
      <c r="D13" s="255"/>
      <c r="E13" s="254"/>
      <c r="F13" s="254"/>
      <c r="G13" s="254"/>
      <c r="H13" s="254"/>
      <c r="I13" s="254"/>
      <c r="J13" s="254"/>
      <c r="K13" s="254"/>
      <c r="L13" s="254"/>
      <c r="M13" s="254"/>
      <c r="N13" s="254"/>
      <c r="O13" s="254"/>
      <c r="P13" s="254"/>
      <c r="Q13" s="254"/>
      <c r="R13" s="257"/>
      <c r="S13" s="254"/>
      <c r="T13" s="254"/>
      <c r="U13" s="254"/>
      <c r="V13" s="254"/>
      <c r="W13" s="254"/>
      <c r="X13" s="254"/>
      <c r="Y13" s="254"/>
      <c r="Z13" s="254"/>
      <c r="AA13" s="254"/>
      <c r="AB13" s="254"/>
      <c r="AC13" s="254"/>
      <c r="AD13" s="254"/>
      <c r="AE13" s="254"/>
      <c r="AF13" s="254"/>
      <c r="AG13" s="30"/>
    </row>
    <row r="14" spans="1:33">
      <c r="A14" s="24"/>
      <c r="B14" s="29"/>
      <c r="C14" s="254"/>
      <c r="D14" s="248"/>
      <c r="E14" s="254"/>
      <c r="F14" s="254"/>
      <c r="G14" s="254"/>
      <c r="H14" s="254"/>
      <c r="I14" s="254"/>
      <c r="J14" s="254"/>
      <c r="K14" s="254"/>
      <c r="L14" s="254"/>
      <c r="M14" s="254"/>
      <c r="N14" s="254"/>
      <c r="O14" s="254"/>
      <c r="P14" s="254"/>
      <c r="Q14" s="254"/>
      <c r="R14" s="257"/>
      <c r="S14" s="254"/>
      <c r="T14" s="254"/>
      <c r="U14" s="254"/>
      <c r="V14" s="254"/>
      <c r="W14" s="254"/>
      <c r="X14" s="254"/>
      <c r="Y14" s="254"/>
      <c r="Z14" s="254"/>
      <c r="AA14" s="254"/>
      <c r="AB14" s="254"/>
      <c r="AC14" s="254"/>
      <c r="AD14" s="254"/>
      <c r="AE14" s="254"/>
      <c r="AF14" s="254"/>
      <c r="AG14" s="30"/>
    </row>
    <row r="15" spans="1:33" ht="15.75">
      <c r="A15" s="24"/>
      <c r="B15" s="29"/>
      <c r="C15" s="393" t="s">
        <v>166</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4"/>
      <c r="AB15" s="394"/>
      <c r="AC15" s="394"/>
      <c r="AD15" s="394"/>
      <c r="AE15" s="394"/>
      <c r="AF15" s="394"/>
      <c r="AG15" s="30"/>
    </row>
    <row r="16" spans="1:33">
      <c r="A16" s="24"/>
      <c r="B16" s="29"/>
      <c r="C16" s="258"/>
      <c r="D16" s="248" t="s">
        <v>54</v>
      </c>
      <c r="E16" s="258"/>
      <c r="F16" s="258"/>
      <c r="G16" s="258"/>
      <c r="H16" s="258"/>
      <c r="I16" s="258"/>
      <c r="J16" s="258"/>
      <c r="K16" s="258"/>
      <c r="L16" s="258"/>
      <c r="M16" s="258"/>
      <c r="N16" s="258"/>
      <c r="O16" s="258"/>
      <c r="P16" s="258"/>
      <c r="Q16" s="258"/>
      <c r="R16" s="259"/>
      <c r="S16" s="258"/>
      <c r="T16" s="258"/>
      <c r="U16" s="258"/>
      <c r="V16" s="258"/>
      <c r="W16" s="258"/>
      <c r="X16" s="258"/>
      <c r="Y16" s="258"/>
      <c r="Z16" s="258"/>
      <c r="AA16" s="248"/>
      <c r="AB16" s="248"/>
      <c r="AC16" s="248"/>
      <c r="AD16" s="248"/>
      <c r="AE16" s="248"/>
      <c r="AF16" s="248"/>
      <c r="AG16" s="30"/>
    </row>
    <row r="17" spans="1:33">
      <c r="A17" s="24"/>
      <c r="B17" s="29"/>
      <c r="C17" s="254"/>
      <c r="D17" s="255" t="s">
        <v>167</v>
      </c>
      <c r="E17" s="254"/>
      <c r="F17" s="254"/>
      <c r="G17" s="254"/>
      <c r="H17" s="254"/>
      <c r="I17" s="254"/>
      <c r="J17" s="254"/>
      <c r="K17" s="254"/>
      <c r="L17" s="254"/>
      <c r="M17" s="254"/>
      <c r="N17" s="254"/>
      <c r="O17" s="254"/>
      <c r="P17" s="254"/>
      <c r="Q17" s="254"/>
      <c r="R17" s="256"/>
      <c r="S17" s="254"/>
      <c r="T17" s="254"/>
      <c r="U17" s="254"/>
      <c r="V17" s="254"/>
      <c r="W17" s="254"/>
      <c r="X17" s="254"/>
      <c r="Y17" s="254"/>
      <c r="Z17" s="254"/>
      <c r="AA17" s="254"/>
      <c r="AB17" s="254"/>
      <c r="AC17" s="254"/>
      <c r="AD17" s="254"/>
      <c r="AE17" s="254"/>
      <c r="AF17" s="254"/>
      <c r="AG17" s="30"/>
    </row>
    <row r="18" spans="1:33">
      <c r="A18" s="24"/>
      <c r="B18" s="29"/>
      <c r="C18" s="254"/>
      <c r="D18" s="255"/>
      <c r="E18" s="254"/>
      <c r="F18" s="254"/>
      <c r="G18" s="254"/>
      <c r="H18" s="254"/>
      <c r="I18" s="254"/>
      <c r="J18" s="254"/>
      <c r="K18" s="254"/>
      <c r="L18" s="254"/>
      <c r="M18" s="254"/>
      <c r="N18" s="254"/>
      <c r="O18" s="254"/>
      <c r="P18" s="254"/>
      <c r="Q18" s="254"/>
      <c r="R18" s="257"/>
      <c r="S18" s="254"/>
      <c r="T18" s="254"/>
      <c r="U18" s="254"/>
      <c r="V18" s="254"/>
      <c r="W18" s="254"/>
      <c r="X18" s="254"/>
      <c r="Y18" s="254"/>
      <c r="Z18" s="254"/>
      <c r="AA18" s="254"/>
      <c r="AB18" s="254"/>
      <c r="AC18" s="254"/>
      <c r="AD18" s="254"/>
      <c r="AE18" s="254"/>
      <c r="AF18" s="254"/>
      <c r="AG18" s="30"/>
    </row>
    <row r="19" spans="1:33">
      <c r="A19" s="24"/>
      <c r="B19" s="29"/>
      <c r="C19" s="260"/>
      <c r="D19" s="261"/>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30"/>
    </row>
    <row r="20" spans="1:33">
      <c r="A20" s="24"/>
      <c r="B20" s="29"/>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30"/>
    </row>
    <row r="21" spans="1:33" ht="15.75">
      <c r="A21" s="24"/>
      <c r="B21" s="29"/>
      <c r="C21" s="393" t="s">
        <v>243</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248"/>
      <c r="AB21" s="248"/>
      <c r="AC21" s="248"/>
      <c r="AD21" s="248"/>
      <c r="AE21" s="248"/>
      <c r="AF21" s="248"/>
      <c r="AG21" s="30"/>
    </row>
    <row r="22" spans="1:33">
      <c r="A22" s="24"/>
      <c r="B22" s="29"/>
      <c r="C22" s="250"/>
      <c r="D22" s="395" t="s">
        <v>168</v>
      </c>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0"/>
    </row>
    <row r="23" spans="1:33">
      <c r="A23" s="24"/>
      <c r="B23" s="29"/>
      <c r="C23" s="250"/>
      <c r="D23" s="250"/>
      <c r="E23" s="250"/>
      <c r="F23" s="250"/>
      <c r="G23" s="250"/>
      <c r="H23" s="250"/>
      <c r="I23" s="250"/>
      <c r="J23" s="250"/>
      <c r="K23" s="250"/>
      <c r="L23" s="250"/>
      <c r="M23" s="250"/>
      <c r="N23" s="250"/>
      <c r="O23" s="250"/>
      <c r="P23" s="250"/>
      <c r="Q23" s="250"/>
      <c r="R23" s="262"/>
      <c r="S23" s="250"/>
      <c r="T23" s="250"/>
      <c r="U23" s="250"/>
      <c r="V23" s="250"/>
      <c r="W23" s="250"/>
      <c r="X23" s="250"/>
      <c r="Y23" s="250"/>
      <c r="Z23" s="250"/>
      <c r="AA23" s="250"/>
      <c r="AB23" s="250"/>
      <c r="AC23" s="250"/>
      <c r="AD23" s="250"/>
      <c r="AE23" s="250"/>
      <c r="AF23" s="250"/>
      <c r="AG23" s="30"/>
    </row>
    <row r="24" spans="1:33">
      <c r="A24" s="24"/>
      <c r="B24" s="29"/>
      <c r="C24" s="254"/>
      <c r="D24" s="254"/>
      <c r="E24" s="254"/>
      <c r="F24" s="254"/>
      <c r="G24" s="254"/>
      <c r="H24" s="254"/>
      <c r="I24" s="254"/>
      <c r="J24" s="254"/>
      <c r="K24" s="254"/>
      <c r="L24" s="254"/>
      <c r="M24" s="254"/>
      <c r="N24" s="254"/>
      <c r="O24" s="254"/>
      <c r="P24" s="254"/>
      <c r="Q24" s="254"/>
      <c r="R24" s="263"/>
      <c r="S24" s="254"/>
      <c r="T24" s="254"/>
      <c r="U24" s="254"/>
      <c r="V24" s="254"/>
      <c r="W24" s="254"/>
      <c r="X24" s="254"/>
      <c r="Y24" s="254"/>
      <c r="Z24" s="254"/>
      <c r="AA24" s="250"/>
      <c r="AB24" s="250"/>
      <c r="AC24" s="250"/>
      <c r="AD24" s="250"/>
      <c r="AE24" s="250"/>
      <c r="AF24" s="250"/>
      <c r="AG24" s="30"/>
    </row>
    <row r="25" spans="1:33" ht="15.75">
      <c r="A25" s="24"/>
      <c r="B25" s="29"/>
      <c r="C25" s="399" t="s">
        <v>244</v>
      </c>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400"/>
      <c r="AB25" s="400"/>
      <c r="AC25" s="400"/>
      <c r="AD25" s="400"/>
      <c r="AE25" s="400"/>
      <c r="AF25" s="400"/>
      <c r="AG25" s="30"/>
    </row>
    <row r="26" spans="1:33">
      <c r="A26" s="24"/>
      <c r="B26" s="29"/>
      <c r="C26" s="250"/>
      <c r="D26" s="250" t="s">
        <v>22</v>
      </c>
      <c r="E26" s="250"/>
      <c r="F26" s="250"/>
      <c r="G26" s="250"/>
      <c r="H26" s="250"/>
      <c r="I26" s="250"/>
      <c r="J26" s="250"/>
      <c r="K26" s="250"/>
      <c r="L26" s="250"/>
      <c r="M26" s="250"/>
      <c r="N26" s="250"/>
      <c r="O26" s="250"/>
      <c r="P26" s="250"/>
      <c r="Q26" s="250"/>
      <c r="R26" s="256"/>
      <c r="S26" s="250" t="s">
        <v>23</v>
      </c>
      <c r="T26" s="250"/>
      <c r="U26" s="250"/>
      <c r="V26" s="250"/>
      <c r="W26" s="250"/>
      <c r="X26" s="250"/>
      <c r="Y26" s="250"/>
      <c r="Z26" s="250"/>
      <c r="AA26" s="250"/>
      <c r="AB26" s="250"/>
      <c r="AC26" s="250"/>
      <c r="AD26" s="250"/>
      <c r="AE26" s="250"/>
      <c r="AF26" s="250"/>
      <c r="AG26" s="30"/>
    </row>
    <row r="27" spans="1:33">
      <c r="A27" s="24"/>
      <c r="B27" s="29"/>
      <c r="C27" s="250"/>
      <c r="D27" s="250" t="s">
        <v>94</v>
      </c>
      <c r="E27" s="250"/>
      <c r="F27" s="250"/>
      <c r="G27" s="250"/>
      <c r="H27" s="250"/>
      <c r="I27" s="250"/>
      <c r="J27" s="250"/>
      <c r="K27" s="250"/>
      <c r="L27" s="250"/>
      <c r="M27" s="250"/>
      <c r="N27" s="250"/>
      <c r="O27" s="250"/>
      <c r="P27" s="250"/>
      <c r="Q27" s="250"/>
      <c r="R27" s="262"/>
      <c r="S27" s="250" t="s">
        <v>24</v>
      </c>
      <c r="T27" s="250"/>
      <c r="U27" s="250"/>
      <c r="V27" s="250"/>
      <c r="W27" s="250"/>
      <c r="X27" s="250"/>
      <c r="Y27" s="250"/>
      <c r="Z27" s="250"/>
      <c r="AA27" s="250"/>
      <c r="AB27" s="250"/>
      <c r="AC27" s="250"/>
      <c r="AD27" s="250"/>
      <c r="AE27" s="250"/>
      <c r="AF27" s="250"/>
      <c r="AG27" s="30"/>
    </row>
    <row r="28" spans="1:33">
      <c r="A28" s="24"/>
      <c r="B28" s="29"/>
      <c r="C28" s="250"/>
      <c r="D28" s="250" t="s">
        <v>25</v>
      </c>
      <c r="E28" s="250"/>
      <c r="F28" s="250"/>
      <c r="G28" s="250"/>
      <c r="H28" s="250"/>
      <c r="I28" s="250"/>
      <c r="J28" s="250"/>
      <c r="K28" s="250"/>
      <c r="L28" s="250"/>
      <c r="M28" s="250"/>
      <c r="N28" s="250"/>
      <c r="O28" s="250"/>
      <c r="P28" s="250"/>
      <c r="Q28" s="250"/>
      <c r="R28" s="253"/>
      <c r="S28" s="250"/>
      <c r="T28" s="250"/>
      <c r="U28" s="250"/>
      <c r="V28" s="250"/>
      <c r="W28" s="250"/>
      <c r="X28" s="250"/>
      <c r="Y28" s="250"/>
      <c r="Z28" s="250"/>
      <c r="AA28" s="250"/>
      <c r="AB28" s="250"/>
      <c r="AC28" s="250"/>
      <c r="AD28" s="250"/>
      <c r="AE28" s="250"/>
      <c r="AF28" s="250"/>
      <c r="AG28" s="30"/>
    </row>
    <row r="29" spans="1:33">
      <c r="A29" s="24"/>
      <c r="B29" s="29"/>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30"/>
    </row>
    <row r="30" spans="1:33">
      <c r="A30" s="24"/>
      <c r="B30" s="29"/>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30"/>
    </row>
    <row r="31" spans="1:33">
      <c r="A31" s="24"/>
      <c r="B31" s="31"/>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32"/>
    </row>
    <row r="32" spans="1:33">
      <c r="A32" s="24"/>
      <c r="B32" s="29"/>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30"/>
    </row>
    <row r="33" spans="1:33" ht="15.75">
      <c r="A33" s="24"/>
      <c r="B33" s="29"/>
      <c r="C33" s="393" t="s">
        <v>96</v>
      </c>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4"/>
      <c r="AB33" s="394"/>
      <c r="AC33" s="394"/>
      <c r="AD33" s="394"/>
      <c r="AE33" s="394"/>
      <c r="AF33" s="394"/>
      <c r="AG33" s="30"/>
    </row>
    <row r="34" spans="1:33">
      <c r="A34" s="24"/>
      <c r="B34" s="29"/>
      <c r="C34" s="258"/>
      <c r="D34" s="259"/>
      <c r="E34" s="258"/>
      <c r="F34" s="258"/>
      <c r="G34" s="258"/>
      <c r="H34" s="258"/>
      <c r="I34" s="258"/>
      <c r="J34" s="258"/>
      <c r="K34" s="258"/>
      <c r="L34" s="258"/>
      <c r="M34" s="258"/>
      <c r="N34" s="258"/>
      <c r="O34" s="258"/>
      <c r="P34" s="258"/>
      <c r="Q34" s="258"/>
      <c r="R34" s="258"/>
      <c r="S34" s="258"/>
      <c r="T34" s="258"/>
      <c r="U34" s="258"/>
      <c r="V34" s="258"/>
      <c r="W34" s="258"/>
      <c r="X34" s="258"/>
      <c r="Y34" s="258"/>
      <c r="Z34" s="258"/>
      <c r="AA34" s="248"/>
      <c r="AB34" s="248"/>
      <c r="AC34" s="248"/>
      <c r="AD34" s="248"/>
      <c r="AE34" s="248"/>
      <c r="AF34" s="248"/>
      <c r="AG34" s="30"/>
    </row>
    <row r="35" spans="1:33">
      <c r="A35" s="24"/>
      <c r="B35" s="29"/>
      <c r="C35" s="249"/>
      <c r="D35" s="248" t="s">
        <v>80</v>
      </c>
      <c r="E35" s="249"/>
      <c r="F35" s="249"/>
      <c r="G35" s="249"/>
      <c r="H35" s="249"/>
      <c r="I35" s="249"/>
      <c r="J35" s="249"/>
      <c r="K35" s="249"/>
      <c r="L35" s="249"/>
      <c r="M35" s="249"/>
      <c r="N35" s="249"/>
      <c r="O35" s="249"/>
      <c r="P35" s="249"/>
      <c r="Q35" s="249"/>
      <c r="R35" s="249"/>
      <c r="S35" s="249"/>
      <c r="T35" s="249"/>
      <c r="U35" s="249"/>
      <c r="V35" s="249"/>
      <c r="W35" s="249"/>
      <c r="X35" s="249"/>
      <c r="Y35" s="249"/>
      <c r="Z35" s="249"/>
      <c r="AA35" s="250"/>
      <c r="AB35" s="250"/>
      <c r="AC35" s="250"/>
      <c r="AD35" s="250"/>
      <c r="AE35" s="250"/>
      <c r="AF35" s="250"/>
      <c r="AG35" s="30"/>
    </row>
    <row r="36" spans="1:33">
      <c r="A36" s="24"/>
      <c r="B36" s="29"/>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30"/>
    </row>
    <row r="37" spans="1:33">
      <c r="A37" s="24"/>
      <c r="B37" s="29"/>
      <c r="C37" s="250"/>
      <c r="D37" s="383" t="s">
        <v>36</v>
      </c>
      <c r="E37" s="384"/>
      <c r="F37" s="385"/>
      <c r="G37" s="386" t="s">
        <v>35</v>
      </c>
      <c r="H37" s="387"/>
      <c r="I37" s="388" t="s">
        <v>36</v>
      </c>
      <c r="J37" s="389"/>
      <c r="K37" s="390"/>
      <c r="L37" s="264" t="s">
        <v>37</v>
      </c>
      <c r="M37" s="391">
        <v>1000</v>
      </c>
      <c r="N37" s="392"/>
      <c r="O37" s="392"/>
      <c r="P37" s="250"/>
      <c r="Q37" s="250"/>
      <c r="R37" s="262"/>
      <c r="S37" s="383" t="s">
        <v>36</v>
      </c>
      <c r="T37" s="384"/>
      <c r="U37" s="385"/>
      <c r="V37" s="386" t="s">
        <v>35</v>
      </c>
      <c r="W37" s="387"/>
      <c r="X37" s="388" t="s">
        <v>43</v>
      </c>
      <c r="Y37" s="389"/>
      <c r="Z37" s="390"/>
      <c r="AA37" s="264" t="s">
        <v>37</v>
      </c>
      <c r="AB37" s="391">
        <v>3500</v>
      </c>
      <c r="AC37" s="392"/>
      <c r="AD37" s="392"/>
      <c r="AE37" s="250"/>
      <c r="AF37" s="250"/>
      <c r="AG37" s="30"/>
    </row>
    <row r="38" spans="1:33">
      <c r="A38" s="24"/>
      <c r="B38" s="29"/>
      <c r="C38" s="250"/>
      <c r="D38" s="383" t="s">
        <v>36</v>
      </c>
      <c r="E38" s="384"/>
      <c r="F38" s="385"/>
      <c r="G38" s="386" t="s">
        <v>35</v>
      </c>
      <c r="H38" s="387"/>
      <c r="I38" s="388" t="s">
        <v>38</v>
      </c>
      <c r="J38" s="389"/>
      <c r="K38" s="390"/>
      <c r="L38" s="264" t="s">
        <v>37</v>
      </c>
      <c r="M38" s="391">
        <v>1500</v>
      </c>
      <c r="N38" s="392"/>
      <c r="O38" s="392"/>
      <c r="P38" s="250"/>
      <c r="Q38" s="250"/>
      <c r="R38" s="262"/>
      <c r="S38" s="383" t="s">
        <v>36</v>
      </c>
      <c r="T38" s="384"/>
      <c r="U38" s="385"/>
      <c r="V38" s="386" t="s">
        <v>35</v>
      </c>
      <c r="W38" s="387"/>
      <c r="X38" s="388" t="s">
        <v>53</v>
      </c>
      <c r="Y38" s="389"/>
      <c r="Z38" s="390"/>
      <c r="AA38" s="264" t="s">
        <v>37</v>
      </c>
      <c r="AB38" s="391">
        <v>3500</v>
      </c>
      <c r="AC38" s="392"/>
      <c r="AD38" s="392"/>
      <c r="AE38" s="250"/>
      <c r="AF38" s="250"/>
      <c r="AG38" s="30"/>
    </row>
    <row r="39" spans="1:33">
      <c r="A39" s="24"/>
      <c r="B39" s="29"/>
      <c r="C39" s="250"/>
      <c r="D39" s="383" t="s">
        <v>36</v>
      </c>
      <c r="E39" s="384"/>
      <c r="F39" s="385"/>
      <c r="G39" s="386" t="s">
        <v>35</v>
      </c>
      <c r="H39" s="387"/>
      <c r="I39" s="388" t="s">
        <v>39</v>
      </c>
      <c r="J39" s="389"/>
      <c r="K39" s="390"/>
      <c r="L39" s="264" t="s">
        <v>37</v>
      </c>
      <c r="M39" s="391">
        <v>1500</v>
      </c>
      <c r="N39" s="392"/>
      <c r="O39" s="392"/>
      <c r="P39" s="250"/>
      <c r="Q39" s="250"/>
      <c r="R39" s="262"/>
      <c r="S39" s="383" t="s">
        <v>36</v>
      </c>
      <c r="T39" s="384"/>
      <c r="U39" s="385"/>
      <c r="V39" s="386" t="s">
        <v>35</v>
      </c>
      <c r="W39" s="387"/>
      <c r="X39" s="388" t="s">
        <v>44</v>
      </c>
      <c r="Y39" s="389"/>
      <c r="Z39" s="390"/>
      <c r="AA39" s="264" t="s">
        <v>37</v>
      </c>
      <c r="AB39" s="391">
        <v>4000</v>
      </c>
      <c r="AC39" s="392"/>
      <c r="AD39" s="392"/>
      <c r="AE39" s="250"/>
      <c r="AF39" s="250"/>
      <c r="AG39" s="30"/>
    </row>
    <row r="40" spans="1:33">
      <c r="A40" s="24"/>
      <c r="B40" s="29"/>
      <c r="C40" s="250"/>
      <c r="D40" s="383" t="s">
        <v>36</v>
      </c>
      <c r="E40" s="384"/>
      <c r="F40" s="385"/>
      <c r="G40" s="386" t="s">
        <v>35</v>
      </c>
      <c r="H40" s="387"/>
      <c r="I40" s="388" t="s">
        <v>40</v>
      </c>
      <c r="J40" s="389"/>
      <c r="K40" s="390"/>
      <c r="L40" s="264" t="s">
        <v>37</v>
      </c>
      <c r="M40" s="391">
        <v>1500</v>
      </c>
      <c r="N40" s="392"/>
      <c r="O40" s="392"/>
      <c r="P40" s="250"/>
      <c r="Q40" s="250"/>
      <c r="R40" s="262"/>
      <c r="S40" s="383" t="s">
        <v>36</v>
      </c>
      <c r="T40" s="384"/>
      <c r="U40" s="385"/>
      <c r="V40" s="386" t="s">
        <v>35</v>
      </c>
      <c r="W40" s="387"/>
      <c r="X40" s="388" t="s">
        <v>45</v>
      </c>
      <c r="Y40" s="389"/>
      <c r="Z40" s="390"/>
      <c r="AA40" s="264" t="s">
        <v>37</v>
      </c>
      <c r="AB40" s="391">
        <v>8000</v>
      </c>
      <c r="AC40" s="392"/>
      <c r="AD40" s="392"/>
      <c r="AE40" s="250"/>
      <c r="AF40" s="250"/>
      <c r="AG40" s="30"/>
    </row>
    <row r="41" spans="1:33">
      <c r="A41" s="24"/>
      <c r="B41" s="29"/>
      <c r="C41" s="250"/>
      <c r="D41" s="383" t="s">
        <v>36</v>
      </c>
      <c r="E41" s="384"/>
      <c r="F41" s="385"/>
      <c r="G41" s="386" t="s">
        <v>35</v>
      </c>
      <c r="H41" s="387"/>
      <c r="I41" s="388" t="s">
        <v>41</v>
      </c>
      <c r="J41" s="389"/>
      <c r="K41" s="390"/>
      <c r="L41" s="264" t="s">
        <v>37</v>
      </c>
      <c r="M41" s="391">
        <v>2500</v>
      </c>
      <c r="N41" s="392"/>
      <c r="O41" s="392"/>
      <c r="P41" s="250"/>
      <c r="Q41" s="250"/>
      <c r="R41" s="250"/>
      <c r="S41" s="383" t="s">
        <v>36</v>
      </c>
      <c r="T41" s="384"/>
      <c r="U41" s="385"/>
      <c r="V41" s="386" t="s">
        <v>35</v>
      </c>
      <c r="W41" s="387"/>
      <c r="X41" s="388" t="s">
        <v>46</v>
      </c>
      <c r="Y41" s="389"/>
      <c r="Z41" s="390"/>
      <c r="AA41" s="264" t="s">
        <v>37</v>
      </c>
      <c r="AB41" s="391">
        <v>10000</v>
      </c>
      <c r="AC41" s="392"/>
      <c r="AD41" s="392"/>
      <c r="AE41" s="250"/>
      <c r="AF41" s="250"/>
      <c r="AG41" s="30"/>
    </row>
    <row r="42" spans="1:33">
      <c r="A42" s="24"/>
      <c r="B42" s="29"/>
      <c r="C42" s="250"/>
      <c r="D42" s="383" t="s">
        <v>36</v>
      </c>
      <c r="E42" s="384"/>
      <c r="F42" s="385"/>
      <c r="G42" s="386" t="s">
        <v>35</v>
      </c>
      <c r="H42" s="387"/>
      <c r="I42" s="388" t="s">
        <v>51</v>
      </c>
      <c r="J42" s="389"/>
      <c r="K42" s="390"/>
      <c r="L42" s="264" t="s">
        <v>37</v>
      </c>
      <c r="M42" s="391">
        <v>2500</v>
      </c>
      <c r="N42" s="392"/>
      <c r="O42" s="392"/>
      <c r="P42" s="250"/>
      <c r="Q42" s="250"/>
      <c r="R42" s="250"/>
      <c r="S42" s="383" t="s">
        <v>36</v>
      </c>
      <c r="T42" s="384"/>
      <c r="U42" s="385"/>
      <c r="V42" s="386" t="s">
        <v>35</v>
      </c>
      <c r="W42" s="387"/>
      <c r="X42" s="388" t="s">
        <v>47</v>
      </c>
      <c r="Y42" s="389"/>
      <c r="Z42" s="390"/>
      <c r="AA42" s="264" t="s">
        <v>37</v>
      </c>
      <c r="AB42" s="391">
        <v>10000</v>
      </c>
      <c r="AC42" s="392"/>
      <c r="AD42" s="392"/>
      <c r="AE42" s="250"/>
      <c r="AF42" s="250"/>
      <c r="AG42" s="30"/>
    </row>
    <row r="43" spans="1:33">
      <c r="A43" s="24"/>
      <c r="B43" s="29"/>
      <c r="C43" s="250"/>
      <c r="D43" s="383" t="s">
        <v>36</v>
      </c>
      <c r="E43" s="384"/>
      <c r="F43" s="385"/>
      <c r="G43" s="386" t="s">
        <v>35</v>
      </c>
      <c r="H43" s="387"/>
      <c r="I43" s="388" t="s">
        <v>52</v>
      </c>
      <c r="J43" s="389"/>
      <c r="K43" s="390"/>
      <c r="L43" s="264" t="s">
        <v>37</v>
      </c>
      <c r="M43" s="391">
        <v>2500</v>
      </c>
      <c r="N43" s="392"/>
      <c r="O43" s="392"/>
      <c r="P43" s="250"/>
      <c r="Q43" s="250"/>
      <c r="R43" s="250"/>
      <c r="S43" s="402" t="s">
        <v>49</v>
      </c>
      <c r="T43" s="403"/>
      <c r="U43" s="403"/>
      <c r="V43" s="403"/>
      <c r="W43" s="403"/>
      <c r="X43" s="403"/>
      <c r="Y43" s="403"/>
      <c r="Z43" s="404"/>
      <c r="AA43" s="264" t="s">
        <v>37</v>
      </c>
      <c r="AB43" s="391">
        <v>0</v>
      </c>
      <c r="AC43" s="392"/>
      <c r="AD43" s="392"/>
      <c r="AE43" s="250"/>
      <c r="AF43" s="250"/>
      <c r="AG43" s="30"/>
    </row>
    <row r="44" spans="1:33">
      <c r="A44" s="24"/>
      <c r="B44" s="29"/>
      <c r="C44" s="250"/>
      <c r="D44" s="383" t="s">
        <v>36</v>
      </c>
      <c r="E44" s="384"/>
      <c r="F44" s="385"/>
      <c r="G44" s="386" t="s">
        <v>35</v>
      </c>
      <c r="H44" s="387"/>
      <c r="I44" s="388" t="s">
        <v>42</v>
      </c>
      <c r="J44" s="389"/>
      <c r="K44" s="390"/>
      <c r="L44" s="264" t="s">
        <v>37</v>
      </c>
      <c r="M44" s="391">
        <v>3500</v>
      </c>
      <c r="N44" s="392"/>
      <c r="O44" s="392"/>
      <c r="P44" s="250"/>
      <c r="Q44" s="250"/>
      <c r="R44" s="250"/>
      <c r="S44" s="388" t="s">
        <v>50</v>
      </c>
      <c r="T44" s="401"/>
      <c r="U44" s="401"/>
      <c r="V44" s="401"/>
      <c r="W44" s="401"/>
      <c r="X44" s="401"/>
      <c r="Y44" s="401"/>
      <c r="Z44" s="390"/>
      <c r="AA44" s="264" t="s">
        <v>37</v>
      </c>
      <c r="AB44" s="391">
        <v>1000</v>
      </c>
      <c r="AC44" s="392"/>
      <c r="AD44" s="392"/>
      <c r="AE44" s="250"/>
      <c r="AF44" s="250"/>
      <c r="AG44" s="30"/>
    </row>
    <row r="45" spans="1:33">
      <c r="A45" s="24"/>
      <c r="B45" s="29"/>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30"/>
    </row>
    <row r="46" spans="1:33">
      <c r="A46" s="24"/>
      <c r="B46" s="29"/>
      <c r="C46" s="250"/>
      <c r="D46" s="250" t="s">
        <v>56</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30"/>
    </row>
    <row r="47" spans="1:33">
      <c r="A47" s="24"/>
      <c r="B47" s="29"/>
      <c r="C47" s="250"/>
      <c r="D47" s="250" t="s">
        <v>79</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30"/>
    </row>
    <row r="48" spans="1:33">
      <c r="A48" s="24"/>
      <c r="B48" s="29"/>
      <c r="C48" s="250"/>
      <c r="D48" s="250" t="s">
        <v>55</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30"/>
    </row>
    <row r="49" spans="1:33">
      <c r="A49" s="24"/>
      <c r="B49" s="29"/>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30"/>
    </row>
    <row r="50" spans="1:33">
      <c r="A50" s="24"/>
      <c r="B50" s="29"/>
      <c r="C50" s="250"/>
      <c r="D50" s="250" t="s">
        <v>81</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30"/>
    </row>
    <row r="51" spans="1:33">
      <c r="A51" s="24"/>
      <c r="B51" s="31"/>
      <c r="C51" s="247"/>
      <c r="D51" s="247"/>
      <c r="E51" s="247"/>
      <c r="F51" s="247"/>
      <c r="G51" s="247"/>
      <c r="H51" s="247" t="s">
        <v>82</v>
      </c>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32"/>
    </row>
    <row r="52" spans="1:33">
      <c r="A52" s="24"/>
      <c r="B52" s="29"/>
      <c r="C52" s="248"/>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30"/>
    </row>
    <row r="53" spans="1:33" ht="15.75">
      <c r="A53" s="24"/>
      <c r="B53" s="29"/>
      <c r="C53" s="393" t="s">
        <v>34</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248"/>
      <c r="AB53" s="248"/>
      <c r="AC53" s="248"/>
      <c r="AD53" s="248"/>
      <c r="AE53" s="248"/>
      <c r="AF53" s="248"/>
      <c r="AG53" s="30"/>
    </row>
    <row r="54" spans="1:33">
      <c r="A54" s="24"/>
      <c r="B54" s="29"/>
      <c r="C54" s="250"/>
      <c r="D54" s="250" t="s">
        <v>246</v>
      </c>
      <c r="E54" s="250"/>
      <c r="F54" s="250"/>
      <c r="G54" s="250"/>
      <c r="H54" s="250"/>
      <c r="I54" s="250"/>
      <c r="J54" s="250"/>
      <c r="K54" s="250"/>
      <c r="L54" s="250"/>
      <c r="M54" s="250" t="s">
        <v>26</v>
      </c>
      <c r="N54" s="250"/>
      <c r="O54" s="250"/>
      <c r="P54" s="250"/>
      <c r="Q54" s="250"/>
      <c r="R54" s="262" t="s">
        <v>245</v>
      </c>
      <c r="S54" s="250"/>
      <c r="T54" s="250"/>
      <c r="U54" s="250"/>
      <c r="V54" s="250"/>
      <c r="W54" s="250"/>
      <c r="X54" s="250"/>
      <c r="Y54" s="250"/>
      <c r="Z54" s="250"/>
      <c r="AA54" s="250"/>
      <c r="AB54" s="250"/>
      <c r="AC54" s="250"/>
      <c r="AD54" s="250"/>
      <c r="AE54" s="250"/>
      <c r="AF54" s="250"/>
      <c r="AG54" s="30"/>
    </row>
    <row r="55" spans="1:33">
      <c r="A55" s="24"/>
      <c r="B55" s="29"/>
      <c r="C55" s="250"/>
      <c r="D55" s="250" t="s">
        <v>27</v>
      </c>
      <c r="E55" s="250"/>
      <c r="F55" s="250"/>
      <c r="G55" s="250"/>
      <c r="H55" s="250"/>
      <c r="I55" s="250"/>
      <c r="J55" s="250"/>
      <c r="K55" s="250"/>
      <c r="L55" s="250"/>
      <c r="M55" s="250" t="s">
        <v>28</v>
      </c>
      <c r="N55" s="250"/>
      <c r="O55" s="250"/>
      <c r="P55" s="250"/>
      <c r="Q55" s="250"/>
      <c r="R55" s="262" t="s">
        <v>29</v>
      </c>
      <c r="S55" s="250"/>
      <c r="T55" s="250"/>
      <c r="U55" s="250"/>
      <c r="V55" s="250"/>
      <c r="W55" s="250"/>
      <c r="X55" s="250"/>
      <c r="Y55" s="250"/>
      <c r="Z55" s="250"/>
      <c r="AA55" s="250"/>
      <c r="AB55" s="250"/>
      <c r="AC55" s="250"/>
      <c r="AD55" s="250"/>
      <c r="AE55" s="250"/>
      <c r="AF55" s="250"/>
      <c r="AG55" s="30"/>
    </row>
    <row r="56" spans="1:33">
      <c r="A56" s="24"/>
      <c r="B56" s="29"/>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30"/>
    </row>
    <row r="57" spans="1:33">
      <c r="A57" s="24"/>
      <c r="B57" s="29"/>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30"/>
    </row>
    <row r="58" spans="1:33">
      <c r="A58" s="24"/>
      <c r="B58" s="31"/>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59" t="s">
        <v>20</v>
      </c>
      <c r="J1" s="360"/>
      <c r="K1" s="204" t="s">
        <v>32</v>
      </c>
    </row>
    <row r="2" spans="1:11" ht="63.75" customHeight="1">
      <c r="G2" s="36"/>
      <c r="H2" s="36"/>
      <c r="I2" s="405"/>
      <c r="J2" s="406"/>
      <c r="K2" s="292"/>
    </row>
    <row r="3" spans="1:11" ht="15" customHeight="1">
      <c r="B3" s="13"/>
      <c r="C3" s="15"/>
      <c r="D3" s="15"/>
      <c r="E3" s="15"/>
      <c r="F3" s="15"/>
      <c r="G3" s="23"/>
      <c r="H3" s="23"/>
      <c r="I3" s="381"/>
      <c r="J3" s="382"/>
      <c r="K3" s="145">
        <v>41731</v>
      </c>
    </row>
    <row r="4" spans="1:11" ht="15" customHeight="1">
      <c r="B4" s="13"/>
      <c r="C4" s="15"/>
      <c r="D4" s="15"/>
      <c r="E4" s="15"/>
      <c r="F4" s="15"/>
      <c r="G4" s="23"/>
      <c r="H4" s="23"/>
      <c r="I4" s="293"/>
      <c r="J4" s="293"/>
      <c r="K4" s="293"/>
    </row>
    <row r="5" spans="1:11" ht="15.75" customHeight="1">
      <c r="B5" s="367"/>
      <c r="C5" s="368"/>
      <c r="D5" s="42"/>
      <c r="E5" s="42"/>
      <c r="F5" s="42"/>
      <c r="I5" s="147"/>
      <c r="J5" s="148" t="str">
        <f>+予算書!J5</f>
        <v>平成27年度</v>
      </c>
      <c r="K5" s="210" t="str">
        <f>+予算書!K5</f>
        <v>学術部発7号</v>
      </c>
    </row>
    <row r="6" spans="1:11">
      <c r="B6" s="378" t="str">
        <f>+予算書!B6</f>
        <v>臨床一般</v>
      </c>
      <c r="C6" s="376" t="s">
        <v>162</v>
      </c>
      <c r="D6" s="376"/>
      <c r="E6" s="376"/>
      <c r="F6" s="376"/>
      <c r="G6" s="407"/>
      <c r="H6" s="40"/>
      <c r="I6" s="150"/>
      <c r="J6" s="148" t="s">
        <v>30</v>
      </c>
      <c r="K6" s="151">
        <v>41730</v>
      </c>
    </row>
    <row r="7" spans="1:11" ht="14.1" customHeight="1">
      <c r="B7" s="380"/>
      <c r="C7" s="379"/>
      <c r="D7" s="379"/>
      <c r="E7" s="379"/>
      <c r="F7" s="379"/>
      <c r="G7" s="379"/>
      <c r="H7" s="41"/>
      <c r="I7" s="206"/>
      <c r="J7" s="371" t="str">
        <f>+予算書!J7</f>
        <v>(一社)岐阜県臨床検査技師会</v>
      </c>
      <c r="K7" s="372"/>
    </row>
    <row r="8" spans="1:11" ht="14.1" customHeight="1">
      <c r="B8" s="14"/>
      <c r="C8" s="14"/>
      <c r="D8" s="14"/>
      <c r="E8" s="14"/>
      <c r="F8" s="14"/>
      <c r="G8" s="12"/>
      <c r="H8" s="12"/>
      <c r="I8" s="153"/>
      <c r="J8" s="212" t="str">
        <f>+予算書!J8</f>
        <v>会長</v>
      </c>
      <c r="K8" s="210" t="str">
        <f>+予算書!K8</f>
        <v>兼子　徹</v>
      </c>
    </row>
    <row r="9" spans="1:11" s="2" customFormat="1" ht="14.1" customHeight="1">
      <c r="B9" s="14"/>
      <c r="C9" s="14"/>
      <c r="D9" s="14"/>
      <c r="E9" s="14"/>
      <c r="F9" s="14"/>
      <c r="G9" s="212"/>
      <c r="H9" s="212"/>
      <c r="I9" s="212"/>
      <c r="J9" s="212" t="str">
        <f>+予算書!J9</f>
        <v>学術部総括</v>
      </c>
      <c r="K9" s="210" t="str">
        <f>+予算書!K9</f>
        <v>浅野　敦</v>
      </c>
    </row>
    <row r="10" spans="1:11" s="2" customFormat="1" ht="14.1" customHeight="1">
      <c r="B10" s="9"/>
      <c r="C10" s="9"/>
      <c r="D10" s="9"/>
      <c r="E10" s="9"/>
      <c r="F10" s="9"/>
      <c r="G10" s="373" t="str">
        <f>+予算書!G10</f>
        <v>臨床一般検査部門長</v>
      </c>
      <c r="H10" s="373"/>
      <c r="I10" s="373"/>
      <c r="J10" s="374"/>
      <c r="K10" s="210" t="str">
        <f>+予算書!K10</f>
        <v>林　晃司</v>
      </c>
    </row>
    <row r="11" spans="1:11" s="2" customFormat="1" ht="14.1" customHeight="1">
      <c r="B11" s="210" t="s">
        <v>6</v>
      </c>
      <c r="C11" s="369" t="str">
        <f>+予算書!C11</f>
        <v>平成27年6月7日（日）　13：30 ～ 16：30　　</v>
      </c>
      <c r="D11" s="369"/>
      <c r="E11" s="369"/>
      <c r="F11" s="369"/>
      <c r="G11" s="370"/>
      <c r="H11" s="370"/>
      <c r="I11" s="370"/>
      <c r="J11" s="370"/>
      <c r="K11" s="370"/>
    </row>
    <row r="12" spans="1:11" s="2" customFormat="1" ht="14.1" customHeight="1">
      <c r="B12" s="210" t="s">
        <v>7</v>
      </c>
      <c r="C12" s="369" t="str">
        <f>+予算書!C12</f>
        <v>岐阜大学医学部附属病院　検査部　技師控え室</v>
      </c>
      <c r="D12" s="369"/>
      <c r="E12" s="369"/>
      <c r="F12" s="369"/>
      <c r="G12" s="370"/>
      <c r="H12" s="370"/>
      <c r="I12" s="370"/>
      <c r="J12" s="370"/>
      <c r="K12" s="370"/>
    </row>
    <row r="13" spans="1:11" s="2" customFormat="1" ht="14.1" customHeight="1">
      <c r="B13" s="210" t="s">
        <v>8</v>
      </c>
      <c r="C13" s="375"/>
      <c r="D13" s="375"/>
      <c r="E13" s="375"/>
      <c r="F13" s="375"/>
      <c r="G13" s="370"/>
      <c r="H13" s="370"/>
      <c r="I13" s="370"/>
      <c r="J13" s="370"/>
      <c r="K13" s="370"/>
    </row>
    <row r="14" spans="1:11" s="2" customFormat="1" ht="14.1" customHeight="1">
      <c r="B14" s="157"/>
      <c r="C14" s="369"/>
      <c r="D14" s="369"/>
      <c r="E14" s="369"/>
      <c r="F14" s="369"/>
      <c r="G14" s="370"/>
      <c r="H14" s="370"/>
      <c r="I14" s="370"/>
      <c r="J14" s="370"/>
      <c r="K14" s="370"/>
    </row>
    <row r="15" spans="1:11" s="2" customFormat="1" ht="14.1" customHeight="1">
      <c r="B15" s="157"/>
      <c r="C15" s="369"/>
      <c r="D15" s="369"/>
      <c r="E15" s="369"/>
      <c r="F15" s="369"/>
      <c r="G15" s="370"/>
      <c r="H15" s="370"/>
      <c r="I15" s="370"/>
      <c r="J15" s="370"/>
      <c r="K15" s="370"/>
    </row>
    <row r="16" spans="1:11" s="2" customFormat="1" ht="14.1" customHeight="1">
      <c r="B16" s="157"/>
      <c r="C16" s="369"/>
      <c r="D16" s="369"/>
      <c r="E16" s="369"/>
      <c r="F16" s="369"/>
      <c r="G16" s="370"/>
      <c r="H16" s="370"/>
      <c r="I16" s="370"/>
      <c r="J16" s="370"/>
      <c r="K16" s="370"/>
    </row>
    <row r="17" spans="2:17" s="2" customFormat="1" ht="14.1" customHeight="1">
      <c r="B17" s="157"/>
      <c r="C17" s="369" t="str">
        <f>+予算書!C17</f>
        <v>実習指導：岐阜県臨床検査技師会一般検査部門員ほか</v>
      </c>
      <c r="D17" s="369"/>
      <c r="E17" s="369"/>
      <c r="F17" s="369"/>
      <c r="G17" s="370"/>
      <c r="H17" s="370"/>
      <c r="I17" s="370"/>
      <c r="J17" s="370"/>
      <c r="K17" s="370"/>
    </row>
    <row r="18" spans="2:17" s="2" customFormat="1" ht="14.1" customHeight="1">
      <c r="B18" s="269"/>
      <c r="C18" s="269"/>
      <c r="D18" s="269"/>
      <c r="E18" s="269"/>
      <c r="F18" s="269"/>
      <c r="G18" s="269"/>
      <c r="H18" s="269"/>
      <c r="I18" s="269"/>
      <c r="J18" s="269"/>
      <c r="K18" s="269"/>
    </row>
    <row r="19" spans="2:17" ht="15" customHeight="1">
      <c r="B19" s="158" t="s">
        <v>149</v>
      </c>
      <c r="C19" s="353" t="s">
        <v>160</v>
      </c>
      <c r="D19" s="353"/>
      <c r="E19" s="353"/>
      <c r="F19" s="353"/>
      <c r="G19" s="353"/>
      <c r="H19" s="353"/>
      <c r="I19" s="353"/>
      <c r="J19" s="354"/>
      <c r="K19" s="159" t="s">
        <v>11</v>
      </c>
      <c r="M19" s="2"/>
      <c r="N19" s="2"/>
      <c r="O19" s="2"/>
      <c r="P19" s="2"/>
      <c r="Q19" s="2"/>
    </row>
    <row r="20" spans="2:17" ht="15" customHeight="1">
      <c r="B20" s="160" t="s">
        <v>150</v>
      </c>
      <c r="C20" s="345"/>
      <c r="D20" s="346"/>
      <c r="E20" s="346"/>
      <c r="F20" s="346"/>
      <c r="G20" s="347"/>
      <c r="H20" s="347"/>
      <c r="I20" s="347"/>
      <c r="J20" s="348"/>
      <c r="K20" s="161"/>
      <c r="M20" s="2"/>
      <c r="N20" s="2"/>
      <c r="O20" s="2"/>
      <c r="P20" s="2"/>
      <c r="Q20" s="2"/>
    </row>
    <row r="21" spans="2:17" ht="15" customHeight="1">
      <c r="B21" s="162" t="s">
        <v>151</v>
      </c>
      <c r="C21" s="341"/>
      <c r="D21" s="342"/>
      <c r="E21" s="342"/>
      <c r="F21" s="342"/>
      <c r="G21" s="342"/>
      <c r="H21" s="342"/>
      <c r="I21" s="342"/>
      <c r="J21" s="356"/>
      <c r="K21" s="161"/>
      <c r="M21" s="2"/>
      <c r="N21" s="2"/>
      <c r="O21" s="2"/>
      <c r="P21" s="2"/>
      <c r="Q21" s="2"/>
    </row>
    <row r="22" spans="2:17" ht="15" customHeight="1">
      <c r="B22" s="160" t="s">
        <v>152</v>
      </c>
      <c r="C22" s="345"/>
      <c r="D22" s="346"/>
      <c r="E22" s="346"/>
      <c r="F22" s="346"/>
      <c r="G22" s="347"/>
      <c r="H22" s="347"/>
      <c r="I22" s="347"/>
      <c r="J22" s="348"/>
      <c r="K22" s="161"/>
      <c r="M22" s="2"/>
      <c r="N22" s="2"/>
      <c r="O22" s="2"/>
      <c r="P22" s="2"/>
      <c r="Q22" s="2"/>
    </row>
    <row r="23" spans="2:17" ht="15" customHeight="1">
      <c r="B23" s="162" t="s">
        <v>153</v>
      </c>
      <c r="C23" s="341"/>
      <c r="D23" s="342"/>
      <c r="E23" s="342"/>
      <c r="F23" s="342"/>
      <c r="G23" s="342"/>
      <c r="H23" s="342"/>
      <c r="I23" s="342"/>
      <c r="J23" s="356"/>
      <c r="K23" s="169"/>
      <c r="M23" s="2"/>
      <c r="N23" s="2"/>
      <c r="O23" s="2"/>
      <c r="P23" s="2"/>
      <c r="Q23" s="2"/>
    </row>
    <row r="24" spans="2:17" ht="15" customHeight="1">
      <c r="B24" s="160" t="s">
        <v>154</v>
      </c>
      <c r="C24" s="345"/>
      <c r="D24" s="346"/>
      <c r="E24" s="346"/>
      <c r="F24" s="346"/>
      <c r="G24" s="347"/>
      <c r="H24" s="347"/>
      <c r="I24" s="347"/>
      <c r="J24" s="348"/>
      <c r="K24" s="169"/>
      <c r="M24" s="2"/>
      <c r="N24" s="2"/>
      <c r="O24" s="2"/>
      <c r="P24" s="2"/>
      <c r="Q24" s="2"/>
    </row>
    <row r="25" spans="2:17" ht="15" customHeight="1">
      <c r="B25" s="162" t="s">
        <v>155</v>
      </c>
      <c r="C25" s="341"/>
      <c r="D25" s="342"/>
      <c r="E25" s="342"/>
      <c r="F25" s="342"/>
      <c r="G25" s="342"/>
      <c r="H25" s="342"/>
      <c r="I25" s="342"/>
      <c r="J25" s="356"/>
      <c r="K25" s="169"/>
      <c r="M25" s="75" t="s">
        <v>170</v>
      </c>
      <c r="N25" s="2"/>
      <c r="O25" s="2"/>
      <c r="P25" s="2"/>
      <c r="Q25" s="2"/>
    </row>
    <row r="26" spans="2:17" ht="15" customHeight="1">
      <c r="B26" s="160" t="s">
        <v>156</v>
      </c>
      <c r="C26" s="345"/>
      <c r="D26" s="346"/>
      <c r="E26" s="346"/>
      <c r="F26" s="346"/>
      <c r="G26" s="347"/>
      <c r="H26" s="347"/>
      <c r="I26" s="347"/>
      <c r="J26" s="348"/>
      <c r="K26" s="169"/>
      <c r="M26" s="74" t="s">
        <v>215</v>
      </c>
      <c r="N26" s="2"/>
      <c r="O26" s="2"/>
      <c r="P26" s="2"/>
      <c r="Q26" s="2"/>
    </row>
    <row r="27" spans="2:17" ht="15" customHeight="1">
      <c r="B27" s="162" t="s">
        <v>218</v>
      </c>
      <c r="C27" s="341"/>
      <c r="D27" s="342"/>
      <c r="E27" s="342"/>
      <c r="F27" s="342"/>
      <c r="G27" s="342"/>
      <c r="H27" s="342"/>
      <c r="I27" s="342"/>
      <c r="J27" s="356"/>
      <c r="K27" s="169"/>
      <c r="M27" s="73" t="s">
        <v>169</v>
      </c>
      <c r="N27" s="2"/>
      <c r="O27" s="2"/>
      <c r="P27" s="2"/>
      <c r="Q27" s="2"/>
    </row>
    <row r="28" spans="2:17" ht="15" customHeight="1">
      <c r="B28" s="160"/>
      <c r="C28" s="178"/>
      <c r="D28" s="178"/>
      <c r="E28" s="178"/>
      <c r="F28" s="178"/>
      <c r="G28" s="178"/>
      <c r="H28" s="178"/>
      <c r="I28" s="178"/>
      <c r="J28" s="179" t="s">
        <v>2</v>
      </c>
      <c r="K28" s="270">
        <f>SUM(K20:K27)</f>
        <v>0</v>
      </c>
      <c r="M28" s="134" t="s">
        <v>223</v>
      </c>
      <c r="N28" s="2"/>
      <c r="O28" s="2"/>
      <c r="P28" s="2"/>
      <c r="Q28" s="2"/>
    </row>
    <row r="29" spans="2:17" ht="15" customHeight="1">
      <c r="B29" s="271" t="s">
        <v>157</v>
      </c>
      <c r="C29" s="272"/>
      <c r="D29" s="272"/>
      <c r="E29" s="272"/>
      <c r="F29" s="272"/>
      <c r="G29" s="273"/>
      <c r="H29" s="273"/>
      <c r="I29" s="273"/>
      <c r="J29" s="274"/>
      <c r="K29" s="275"/>
      <c r="M29" s="2"/>
      <c r="N29" s="2"/>
      <c r="O29" s="2"/>
      <c r="P29" s="2"/>
      <c r="Q29" s="2"/>
    </row>
    <row r="30" spans="2:17" ht="15.95" customHeight="1">
      <c r="B30" s="276"/>
      <c r="C30" s="277"/>
      <c r="D30" s="277"/>
      <c r="E30" s="277"/>
      <c r="F30" s="277"/>
      <c r="G30" s="278"/>
      <c r="H30" s="278"/>
      <c r="I30" s="278"/>
      <c r="J30" s="278"/>
      <c r="K30" s="279"/>
    </row>
    <row r="31" spans="2:17" ht="15.95" customHeight="1">
      <c r="B31" s="280"/>
      <c r="C31" s="253"/>
      <c r="D31" s="253"/>
      <c r="E31" s="253"/>
      <c r="F31" s="253"/>
      <c r="G31" s="253"/>
      <c r="H31" s="253"/>
      <c r="I31" s="253"/>
      <c r="J31" s="253"/>
      <c r="K31" s="281"/>
    </row>
    <row r="32" spans="2:17" ht="15.95" customHeight="1">
      <c r="B32" s="282"/>
      <c r="C32" s="283"/>
      <c r="D32" s="283"/>
      <c r="E32" s="283"/>
      <c r="F32" s="283"/>
      <c r="G32" s="283"/>
      <c r="H32" s="283"/>
      <c r="I32" s="283"/>
      <c r="J32" s="283"/>
      <c r="K32" s="284"/>
    </row>
    <row r="33" spans="2:13" ht="11.25" customHeight="1">
      <c r="B33" s="147"/>
      <c r="C33" s="147"/>
      <c r="D33" s="147"/>
      <c r="E33" s="147"/>
      <c r="F33" s="147"/>
      <c r="G33" s="147"/>
      <c r="H33" s="147"/>
      <c r="I33" s="147"/>
      <c r="J33" s="147"/>
      <c r="K33" s="147"/>
    </row>
    <row r="34" spans="2:13">
      <c r="B34" s="285"/>
      <c r="C34" s="147"/>
      <c r="D34" s="147"/>
      <c r="E34" s="147"/>
      <c r="F34" s="147"/>
      <c r="G34" s="147"/>
      <c r="H34" s="147"/>
      <c r="I34" s="147"/>
      <c r="J34" s="147"/>
      <c r="K34" s="147"/>
    </row>
    <row r="35" spans="2:13" ht="15" customHeight="1">
      <c r="B35" s="158" t="s">
        <v>158</v>
      </c>
      <c r="C35" s="353" t="s">
        <v>161</v>
      </c>
      <c r="D35" s="353"/>
      <c r="E35" s="353"/>
      <c r="F35" s="353"/>
      <c r="G35" s="353"/>
      <c r="H35" s="353"/>
      <c r="I35" s="353"/>
      <c r="J35" s="354"/>
      <c r="K35" s="159" t="s">
        <v>11</v>
      </c>
    </row>
    <row r="36" spans="2:13" ht="15" customHeight="1">
      <c r="B36" s="160" t="s">
        <v>150</v>
      </c>
      <c r="C36" s="345"/>
      <c r="D36" s="346"/>
      <c r="E36" s="346"/>
      <c r="F36" s="346"/>
      <c r="G36" s="347"/>
      <c r="H36" s="347"/>
      <c r="I36" s="347"/>
      <c r="J36" s="348"/>
      <c r="K36" s="161"/>
    </row>
    <row r="37" spans="2:13" ht="15" customHeight="1">
      <c r="B37" s="162" t="s">
        <v>151</v>
      </c>
      <c r="C37" s="341"/>
      <c r="D37" s="342"/>
      <c r="E37" s="342"/>
      <c r="F37" s="342"/>
      <c r="G37" s="342"/>
      <c r="H37" s="342"/>
      <c r="I37" s="342"/>
      <c r="J37" s="356"/>
      <c r="K37" s="161"/>
    </row>
    <row r="38" spans="2:13" ht="15" customHeight="1">
      <c r="B38" s="160" t="s">
        <v>152</v>
      </c>
      <c r="C38" s="345"/>
      <c r="D38" s="346"/>
      <c r="E38" s="346"/>
      <c r="F38" s="346"/>
      <c r="G38" s="347"/>
      <c r="H38" s="347"/>
      <c r="I38" s="347"/>
      <c r="J38" s="348"/>
      <c r="K38" s="161"/>
    </row>
    <row r="39" spans="2:13" ht="15" customHeight="1">
      <c r="B39" s="162" t="s">
        <v>153</v>
      </c>
      <c r="C39" s="341"/>
      <c r="D39" s="342"/>
      <c r="E39" s="342"/>
      <c r="F39" s="342"/>
      <c r="G39" s="342"/>
      <c r="H39" s="342"/>
      <c r="I39" s="342"/>
      <c r="J39" s="356"/>
      <c r="K39" s="169"/>
    </row>
    <row r="40" spans="2:13" ht="15" customHeight="1">
      <c r="B40" s="160" t="s">
        <v>154</v>
      </c>
      <c r="C40" s="345"/>
      <c r="D40" s="346"/>
      <c r="E40" s="346"/>
      <c r="F40" s="346"/>
      <c r="G40" s="347"/>
      <c r="H40" s="347"/>
      <c r="I40" s="347"/>
      <c r="J40" s="348"/>
      <c r="K40" s="169"/>
    </row>
    <row r="41" spans="2:13" ht="15" customHeight="1">
      <c r="B41" s="162" t="s">
        <v>155</v>
      </c>
      <c r="C41" s="341"/>
      <c r="D41" s="342"/>
      <c r="E41" s="342"/>
      <c r="F41" s="342"/>
      <c r="G41" s="342"/>
      <c r="H41" s="342"/>
      <c r="I41" s="342"/>
      <c r="J41" s="356"/>
      <c r="K41" s="169"/>
      <c r="M41" s="75" t="s">
        <v>170</v>
      </c>
    </row>
    <row r="42" spans="2:13" ht="15" customHeight="1">
      <c r="B42" s="160" t="s">
        <v>156</v>
      </c>
      <c r="C42" s="345"/>
      <c r="D42" s="346"/>
      <c r="E42" s="346"/>
      <c r="F42" s="346"/>
      <c r="G42" s="347"/>
      <c r="H42" s="347"/>
      <c r="I42" s="347"/>
      <c r="J42" s="348"/>
      <c r="K42" s="169"/>
      <c r="M42" s="74" t="s">
        <v>215</v>
      </c>
    </row>
    <row r="43" spans="2:13" ht="15" customHeight="1">
      <c r="B43" s="162" t="s">
        <v>218</v>
      </c>
      <c r="C43" s="341"/>
      <c r="D43" s="342"/>
      <c r="E43" s="342"/>
      <c r="F43" s="342"/>
      <c r="G43" s="342"/>
      <c r="H43" s="342"/>
      <c r="I43" s="342"/>
      <c r="J43" s="356"/>
      <c r="K43" s="286"/>
      <c r="M43" s="73" t="s">
        <v>169</v>
      </c>
    </row>
    <row r="44" spans="2:13" ht="15" customHeight="1">
      <c r="B44" s="287"/>
      <c r="C44" s="178"/>
      <c r="D44" s="178"/>
      <c r="E44" s="178"/>
      <c r="F44" s="178"/>
      <c r="G44" s="178"/>
      <c r="H44" s="178"/>
      <c r="I44" s="178"/>
      <c r="J44" s="179" t="s">
        <v>2</v>
      </c>
      <c r="K44" s="270">
        <f>SUM(K36:K43)</f>
        <v>0</v>
      </c>
      <c r="M44" s="134" t="s">
        <v>223</v>
      </c>
    </row>
    <row r="45" spans="2:13" ht="15" customHeight="1">
      <c r="B45" s="271" t="s">
        <v>157</v>
      </c>
      <c r="C45" s="272"/>
      <c r="D45" s="272"/>
      <c r="E45" s="272"/>
      <c r="F45" s="272"/>
      <c r="G45" s="273"/>
      <c r="H45" s="273"/>
      <c r="I45" s="273"/>
      <c r="J45" s="274"/>
      <c r="K45" s="275"/>
    </row>
    <row r="46" spans="2:13" ht="15.95" customHeight="1">
      <c r="B46" s="276"/>
      <c r="C46" s="277"/>
      <c r="D46" s="277"/>
      <c r="E46" s="277"/>
      <c r="F46" s="277"/>
      <c r="G46" s="278"/>
      <c r="H46" s="278"/>
      <c r="I46" s="278"/>
      <c r="J46" s="278"/>
      <c r="K46" s="279"/>
    </row>
    <row r="47" spans="2:13" ht="15.95" customHeight="1">
      <c r="B47" s="280"/>
      <c r="C47" s="253"/>
      <c r="D47" s="253"/>
      <c r="E47" s="253"/>
      <c r="F47" s="253"/>
      <c r="G47" s="253"/>
      <c r="H47" s="253"/>
      <c r="I47" s="253"/>
      <c r="J47" s="253"/>
      <c r="K47" s="281"/>
    </row>
    <row r="48" spans="2:13" ht="15.95" customHeight="1">
      <c r="B48" s="282"/>
      <c r="C48" s="283"/>
      <c r="D48" s="283"/>
      <c r="E48" s="283"/>
      <c r="F48" s="283"/>
      <c r="G48" s="283"/>
      <c r="H48" s="283"/>
      <c r="I48" s="283"/>
      <c r="J48" s="283"/>
      <c r="K48" s="284"/>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3" t="s">
        <v>161</v>
      </c>
      <c r="D52" s="353"/>
      <c r="E52" s="353"/>
      <c r="F52" s="353"/>
      <c r="G52" s="353"/>
      <c r="H52" s="353"/>
      <c r="I52" s="353"/>
      <c r="J52" s="354"/>
      <c r="K52" s="159" t="s">
        <v>11</v>
      </c>
    </row>
    <row r="53" spans="2:13" ht="15" customHeight="1">
      <c r="B53" s="160" t="s">
        <v>150</v>
      </c>
      <c r="C53" s="345"/>
      <c r="D53" s="346"/>
      <c r="E53" s="346"/>
      <c r="F53" s="346"/>
      <c r="G53" s="347"/>
      <c r="H53" s="347"/>
      <c r="I53" s="347"/>
      <c r="J53" s="348"/>
      <c r="K53" s="161"/>
    </row>
    <row r="54" spans="2:13" ht="15" customHeight="1">
      <c r="B54" s="162" t="s">
        <v>151</v>
      </c>
      <c r="C54" s="341"/>
      <c r="D54" s="342"/>
      <c r="E54" s="342"/>
      <c r="F54" s="342"/>
      <c r="G54" s="342"/>
      <c r="H54" s="342"/>
      <c r="I54" s="342"/>
      <c r="J54" s="356"/>
      <c r="K54" s="161"/>
    </row>
    <row r="55" spans="2:13" ht="15" customHeight="1">
      <c r="B55" s="160" t="s">
        <v>152</v>
      </c>
      <c r="C55" s="345"/>
      <c r="D55" s="346"/>
      <c r="E55" s="346"/>
      <c r="F55" s="346"/>
      <c r="G55" s="347"/>
      <c r="H55" s="347"/>
      <c r="I55" s="347"/>
      <c r="J55" s="348"/>
      <c r="K55" s="161"/>
    </row>
    <row r="56" spans="2:13" ht="15" customHeight="1">
      <c r="B56" s="162" t="s">
        <v>153</v>
      </c>
      <c r="C56" s="341"/>
      <c r="D56" s="342"/>
      <c r="E56" s="342"/>
      <c r="F56" s="342"/>
      <c r="G56" s="342"/>
      <c r="H56" s="342"/>
      <c r="I56" s="342"/>
      <c r="J56" s="356"/>
      <c r="K56" s="169"/>
    </row>
    <row r="57" spans="2:13" ht="15" customHeight="1">
      <c r="B57" s="160" t="s">
        <v>154</v>
      </c>
      <c r="C57" s="345"/>
      <c r="D57" s="346"/>
      <c r="E57" s="346"/>
      <c r="F57" s="346"/>
      <c r="G57" s="347"/>
      <c r="H57" s="347"/>
      <c r="I57" s="347"/>
      <c r="J57" s="348"/>
      <c r="K57" s="169"/>
    </row>
    <row r="58" spans="2:13" ht="15" customHeight="1">
      <c r="B58" s="162" t="s">
        <v>155</v>
      </c>
      <c r="C58" s="341"/>
      <c r="D58" s="342"/>
      <c r="E58" s="342"/>
      <c r="F58" s="342"/>
      <c r="G58" s="342"/>
      <c r="H58" s="342"/>
      <c r="I58" s="342"/>
      <c r="J58" s="356"/>
      <c r="K58" s="169"/>
      <c r="M58" s="75" t="s">
        <v>170</v>
      </c>
    </row>
    <row r="59" spans="2:13" ht="15" customHeight="1">
      <c r="B59" s="160" t="s">
        <v>156</v>
      </c>
      <c r="C59" s="345"/>
      <c r="D59" s="346"/>
      <c r="E59" s="346"/>
      <c r="F59" s="346"/>
      <c r="G59" s="347"/>
      <c r="H59" s="347"/>
      <c r="I59" s="347"/>
      <c r="J59" s="348"/>
      <c r="K59" s="169"/>
      <c r="M59" s="74" t="s">
        <v>215</v>
      </c>
    </row>
    <row r="60" spans="2:13" ht="15" customHeight="1">
      <c r="B60" s="162" t="s">
        <v>218</v>
      </c>
      <c r="C60" s="341"/>
      <c r="D60" s="342"/>
      <c r="E60" s="342"/>
      <c r="F60" s="342"/>
      <c r="G60" s="342"/>
      <c r="H60" s="342"/>
      <c r="I60" s="342"/>
      <c r="J60" s="356"/>
      <c r="K60" s="286"/>
      <c r="M60" s="73" t="s">
        <v>169</v>
      </c>
    </row>
    <row r="61" spans="2:13" ht="15" customHeight="1">
      <c r="B61" s="287"/>
      <c r="C61" s="178"/>
      <c r="D61" s="178"/>
      <c r="E61" s="178"/>
      <c r="F61" s="178"/>
      <c r="G61" s="178"/>
      <c r="H61" s="178"/>
      <c r="I61" s="178"/>
      <c r="J61" s="179" t="s">
        <v>2</v>
      </c>
      <c r="K61" s="270">
        <f>SUM(K53:K60)</f>
        <v>0</v>
      </c>
      <c r="M61" s="134" t="s">
        <v>223</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184</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8" t="s">
        <v>185</v>
      </c>
      <c r="C3" s="408"/>
      <c r="D3" s="408"/>
      <c r="E3" s="408"/>
      <c r="F3" s="408"/>
      <c r="G3" s="408"/>
      <c r="H3" s="408"/>
      <c r="I3" s="408"/>
      <c r="J3" s="99"/>
      <c r="K3" s="99"/>
      <c r="L3" s="99"/>
      <c r="M3" s="99"/>
      <c r="N3" s="99"/>
      <c r="O3" s="99"/>
      <c r="P3" s="99"/>
      <c r="Q3" s="99"/>
      <c r="R3" s="99"/>
      <c r="S3" s="99"/>
      <c r="T3" s="99"/>
    </row>
    <row r="4" spans="1:20" ht="12.75">
      <c r="A4" s="99"/>
      <c r="B4" s="408"/>
      <c r="C4" s="408"/>
      <c r="D4" s="408"/>
      <c r="E4" s="408"/>
      <c r="F4" s="408"/>
      <c r="G4" s="408"/>
      <c r="H4" s="408"/>
      <c r="I4" s="408"/>
      <c r="J4" s="99"/>
      <c r="K4" s="99"/>
      <c r="L4" s="99"/>
      <c r="M4" s="99"/>
      <c r="N4" s="99"/>
      <c r="O4" s="99"/>
      <c r="P4" s="99"/>
      <c r="Q4" s="99"/>
      <c r="R4" s="99"/>
      <c r="S4" s="99"/>
      <c r="T4" s="99"/>
    </row>
    <row r="5" spans="1:20" ht="12.75">
      <c r="A5" s="99"/>
      <c r="B5" s="408"/>
      <c r="C5" s="408"/>
      <c r="D5" s="408"/>
      <c r="E5" s="408"/>
      <c r="F5" s="408"/>
      <c r="G5" s="408"/>
      <c r="H5" s="408"/>
      <c r="I5" s="408"/>
      <c r="J5" s="99"/>
      <c r="K5" s="99"/>
      <c r="L5" s="99"/>
      <c r="M5" s="99"/>
      <c r="N5" s="99"/>
      <c r="O5" s="99"/>
      <c r="P5" s="99"/>
      <c r="Q5" s="99"/>
      <c r="R5" s="99"/>
      <c r="S5" s="99"/>
      <c r="T5" s="99"/>
    </row>
    <row r="6" spans="1:20" ht="12.75">
      <c r="A6" s="99"/>
      <c r="B6" s="409"/>
      <c r="C6" s="409"/>
      <c r="D6" s="409"/>
      <c r="E6" s="409"/>
      <c r="F6" s="409"/>
      <c r="G6" s="409"/>
      <c r="H6" s="409"/>
      <c r="I6" s="409"/>
      <c r="J6" s="99"/>
      <c r="K6" s="99"/>
      <c r="L6" s="99"/>
      <c r="M6" s="99"/>
      <c r="N6" s="99"/>
      <c r="O6" s="99"/>
      <c r="P6" s="99"/>
      <c r="Q6" s="99"/>
      <c r="R6" s="99"/>
      <c r="S6" s="99"/>
      <c r="T6" s="99"/>
    </row>
    <row r="7" spans="1:20" ht="14.25">
      <c r="A7" s="99"/>
      <c r="B7" s="101" t="s">
        <v>186</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187</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0" t="s">
        <v>188</v>
      </c>
      <c r="D11" s="411"/>
      <c r="E11" s="411"/>
      <c r="F11" s="411"/>
      <c r="G11" s="411"/>
      <c r="H11" s="411"/>
      <c r="I11" s="412"/>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189</v>
      </c>
      <c r="J13" s="99"/>
      <c r="K13" s="99"/>
      <c r="L13" s="99"/>
      <c r="M13" s="99"/>
      <c r="N13" s="99"/>
      <c r="O13" s="99"/>
      <c r="P13" s="99"/>
      <c r="Q13" s="99"/>
      <c r="R13" s="99"/>
      <c r="S13" s="99"/>
      <c r="T13" s="99"/>
    </row>
    <row r="14" spans="1:20">
      <c r="A14" s="99"/>
      <c r="C14" s="100" t="s">
        <v>190</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191</v>
      </c>
      <c r="J16" s="99"/>
      <c r="K16" s="99"/>
      <c r="L16" s="99"/>
      <c r="M16" s="99"/>
      <c r="N16" s="99"/>
      <c r="O16" s="99"/>
      <c r="P16" s="99"/>
      <c r="Q16" s="99"/>
      <c r="R16" s="99"/>
      <c r="S16" s="99"/>
      <c r="T16" s="99"/>
    </row>
    <row r="17" spans="1:20">
      <c r="A17" s="99"/>
      <c r="C17" s="105" t="s">
        <v>192</v>
      </c>
      <c r="J17" s="99"/>
      <c r="K17" s="99"/>
      <c r="L17" s="99"/>
      <c r="M17" s="99"/>
      <c r="N17" s="99"/>
      <c r="O17" s="99"/>
      <c r="P17" s="99"/>
      <c r="Q17" s="99"/>
      <c r="R17" s="99"/>
      <c r="S17" s="99"/>
      <c r="T17" s="99"/>
    </row>
    <row r="18" spans="1:20">
      <c r="A18" s="99"/>
      <c r="C18" s="99" t="s">
        <v>193</v>
      </c>
      <c r="J18" s="99"/>
      <c r="K18" s="99"/>
      <c r="L18" s="99"/>
      <c r="M18" s="99"/>
      <c r="N18" s="99"/>
      <c r="O18" s="99"/>
      <c r="P18" s="99"/>
      <c r="Q18" s="99"/>
      <c r="R18" s="99"/>
      <c r="S18" s="99"/>
      <c r="T18" s="99"/>
    </row>
    <row r="19" spans="1:20">
      <c r="A19" s="99"/>
      <c r="C19" s="99" t="s">
        <v>194</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195</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196</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3" t="s">
        <v>197</v>
      </c>
      <c r="D25" s="414"/>
      <c r="E25" s="414"/>
      <c r="F25" s="414"/>
      <c r="G25" s="414"/>
      <c r="H25" s="414"/>
      <c r="I25" s="414"/>
      <c r="J25" s="99"/>
      <c r="K25" s="99"/>
      <c r="L25" s="99"/>
      <c r="M25" s="99"/>
      <c r="N25" s="99"/>
      <c r="O25" s="99"/>
      <c r="P25" s="99"/>
      <c r="Q25" s="99"/>
      <c r="R25" s="99"/>
      <c r="S25" s="99"/>
      <c r="T25" s="99"/>
    </row>
    <row r="26" spans="1:20" ht="12.75">
      <c r="A26" s="99"/>
      <c r="C26" s="414"/>
      <c r="D26" s="414"/>
      <c r="E26" s="414"/>
      <c r="F26" s="414"/>
      <c r="G26" s="414"/>
      <c r="H26" s="414"/>
      <c r="I26" s="414"/>
      <c r="J26" s="99"/>
      <c r="K26" s="99"/>
      <c r="L26" s="99"/>
      <c r="M26" s="99"/>
      <c r="N26" s="99"/>
      <c r="O26" s="99"/>
      <c r="P26" s="99"/>
      <c r="Q26" s="99"/>
      <c r="R26" s="99"/>
      <c r="S26" s="99"/>
      <c r="T26" s="99"/>
    </row>
    <row r="27" spans="1:20" ht="15" customHeight="1">
      <c r="A27" s="99"/>
      <c r="C27" s="414"/>
      <c r="D27" s="414"/>
      <c r="E27" s="414"/>
      <c r="F27" s="414"/>
      <c r="G27" s="414"/>
      <c r="H27" s="414"/>
      <c r="I27" s="414"/>
      <c r="J27" s="99"/>
      <c r="K27" s="99"/>
      <c r="L27" s="99"/>
      <c r="M27" s="99"/>
      <c r="N27" s="99"/>
      <c r="O27" s="99"/>
      <c r="P27" s="99"/>
      <c r="Q27" s="99"/>
      <c r="R27" s="99"/>
      <c r="S27" s="99"/>
      <c r="T27" s="99"/>
    </row>
    <row r="28" spans="1:20" ht="38.25" customHeight="1">
      <c r="A28" s="99"/>
      <c r="C28" s="414"/>
      <c r="D28" s="414"/>
      <c r="E28" s="414"/>
      <c r="F28" s="414"/>
      <c r="G28" s="414"/>
      <c r="H28" s="414"/>
      <c r="I28" s="414"/>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198</v>
      </c>
      <c r="F30" s="100" t="s">
        <v>199</v>
      </c>
      <c r="J30" s="99"/>
      <c r="K30" s="99"/>
      <c r="L30" s="99"/>
      <c r="M30" s="99"/>
      <c r="N30" s="99"/>
      <c r="O30" s="99"/>
      <c r="P30" s="99"/>
      <c r="Q30" s="99"/>
      <c r="R30" s="99"/>
      <c r="S30" s="99"/>
      <c r="T30" s="99"/>
    </row>
    <row r="31" spans="1:20">
      <c r="A31" s="99"/>
      <c r="C31" s="100" t="s">
        <v>200</v>
      </c>
      <c r="D31" s="107">
        <v>52500</v>
      </c>
      <c r="F31" s="100" t="s">
        <v>201</v>
      </c>
      <c r="G31" s="107">
        <v>50000</v>
      </c>
      <c r="J31" s="99"/>
      <c r="K31" s="99"/>
      <c r="L31" s="99"/>
      <c r="M31" s="99"/>
      <c r="N31" s="99"/>
      <c r="O31" s="99"/>
      <c r="P31" s="99"/>
      <c r="Q31" s="99"/>
      <c r="R31" s="99"/>
      <c r="S31" s="99"/>
      <c r="T31" s="99"/>
    </row>
    <row r="32" spans="1:20">
      <c r="A32" s="99"/>
      <c r="C32" s="108" t="s">
        <v>177</v>
      </c>
      <c r="D32" s="109">
        <v>-5360</v>
      </c>
      <c r="F32" s="100" t="s">
        <v>177</v>
      </c>
      <c r="G32" s="107">
        <v>-5105</v>
      </c>
      <c r="J32" s="99"/>
      <c r="K32" s="99"/>
      <c r="L32" s="99"/>
      <c r="M32" s="99"/>
      <c r="N32" s="99"/>
      <c r="O32" s="99"/>
      <c r="P32" s="99"/>
      <c r="Q32" s="99"/>
      <c r="R32" s="99"/>
      <c r="S32" s="99"/>
      <c r="T32" s="99"/>
    </row>
    <row r="33" spans="1:20">
      <c r="A33" s="99"/>
      <c r="C33" s="100" t="s">
        <v>178</v>
      </c>
      <c r="D33" s="107">
        <v>47140</v>
      </c>
      <c r="F33" s="108" t="s">
        <v>202</v>
      </c>
      <c r="G33" s="109">
        <v>2500</v>
      </c>
      <c r="J33" s="99"/>
      <c r="K33" s="99"/>
      <c r="L33" s="99"/>
      <c r="M33" s="99"/>
      <c r="N33" s="99"/>
      <c r="O33" s="99"/>
      <c r="P33" s="99"/>
      <c r="Q33" s="99"/>
      <c r="R33" s="99"/>
      <c r="S33" s="99"/>
      <c r="T33" s="99"/>
    </row>
    <row r="34" spans="1:20">
      <c r="A34" s="99"/>
      <c r="F34" s="100" t="s">
        <v>178</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203</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204</v>
      </c>
      <c r="D38" s="105"/>
      <c r="E38" s="105"/>
      <c r="J38" s="99"/>
      <c r="K38" s="99"/>
      <c r="L38" s="99"/>
      <c r="M38" s="99"/>
      <c r="N38" s="99"/>
      <c r="O38" s="99"/>
      <c r="P38" s="99"/>
      <c r="Q38" s="99"/>
      <c r="R38" s="99"/>
      <c r="S38" s="99"/>
      <c r="T38" s="99"/>
    </row>
    <row r="39" spans="1:20">
      <c r="A39" s="99"/>
      <c r="C39" s="100" t="s">
        <v>205</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206</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5" t="s">
        <v>207</v>
      </c>
      <c r="D43" s="416"/>
      <c r="E43" s="416"/>
      <c r="F43" s="416"/>
      <c r="G43" s="416"/>
      <c r="H43" s="416"/>
      <c r="I43" s="416"/>
      <c r="J43" s="99"/>
      <c r="K43" s="99"/>
      <c r="L43" s="99"/>
      <c r="M43" s="99"/>
      <c r="N43" s="99"/>
      <c r="O43" s="99"/>
      <c r="P43" s="99"/>
      <c r="Q43" s="99"/>
      <c r="R43" s="99"/>
      <c r="S43" s="99"/>
      <c r="T43" s="99"/>
    </row>
    <row r="44" spans="1:20">
      <c r="A44" s="99"/>
      <c r="C44" s="111" t="s">
        <v>208</v>
      </c>
      <c r="D44" s="112" t="s">
        <v>176</v>
      </c>
      <c r="E44" s="112" t="s">
        <v>177</v>
      </c>
      <c r="F44" s="113" t="s">
        <v>182</v>
      </c>
      <c r="G44" s="114"/>
      <c r="J44" s="99"/>
      <c r="K44" s="99"/>
      <c r="L44" s="99"/>
      <c r="M44" s="99"/>
      <c r="N44" s="99"/>
      <c r="O44" s="99"/>
      <c r="P44" s="99"/>
      <c r="Q44" s="99"/>
      <c r="R44" s="99"/>
      <c r="S44" s="99"/>
      <c r="T44" s="99"/>
    </row>
    <row r="45" spans="1:20">
      <c r="A45" s="99"/>
      <c r="C45" s="111" t="s">
        <v>209</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210</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211</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212</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213</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174</v>
      </c>
      <c r="B1" s="77"/>
      <c r="C1" s="77"/>
      <c r="D1" s="77"/>
      <c r="E1" s="77"/>
      <c r="F1" s="77"/>
      <c r="G1" s="77"/>
    </row>
    <row r="2" spans="1:8" ht="18.75">
      <c r="A2" s="77"/>
      <c r="B2" s="77"/>
      <c r="C2" s="77"/>
      <c r="D2" s="78"/>
      <c r="E2" s="77"/>
      <c r="F2" s="77"/>
      <c r="G2" s="77"/>
      <c r="H2" s="77"/>
    </row>
    <row r="3" spans="1:8" ht="17.25">
      <c r="A3" s="79"/>
      <c r="B3" s="80" t="s">
        <v>175</v>
      </c>
      <c r="C3" s="80"/>
      <c r="D3" s="79"/>
      <c r="E3" s="79"/>
      <c r="F3" s="79"/>
      <c r="G3" s="79"/>
      <c r="H3" s="79"/>
    </row>
    <row r="4" spans="1:8" ht="19.5" thickBot="1">
      <c r="A4" s="77"/>
      <c r="B4" s="81"/>
      <c r="C4" s="81"/>
      <c r="D4" s="77"/>
      <c r="E4" s="77"/>
      <c r="F4" s="77"/>
      <c r="G4" s="77"/>
      <c r="H4" s="77"/>
    </row>
    <row r="5" spans="1:8" ht="18.75">
      <c r="A5" s="77"/>
      <c r="B5" s="82" t="s">
        <v>176</v>
      </c>
      <c r="C5" s="83" t="s">
        <v>177</v>
      </c>
      <c r="D5" s="84" t="s">
        <v>178</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179</v>
      </c>
      <c r="C7" s="89"/>
      <c r="D7" s="89"/>
      <c r="E7" s="77"/>
      <c r="F7" s="77"/>
      <c r="G7" s="77"/>
      <c r="H7" s="77"/>
    </row>
    <row r="8" spans="1:8" ht="19.5" thickBot="1">
      <c r="A8" s="77"/>
      <c r="B8" s="88"/>
      <c r="C8" s="89"/>
      <c r="D8" s="89"/>
      <c r="E8" s="77"/>
      <c r="F8" s="77"/>
      <c r="G8" s="77"/>
      <c r="H8" s="77"/>
    </row>
    <row r="9" spans="1:8" ht="20.25" thickTop="1" thickBot="1">
      <c r="A9" s="77"/>
      <c r="B9" s="90"/>
      <c r="C9" s="137"/>
      <c r="D9" s="138" t="s">
        <v>233</v>
      </c>
      <c r="E9" s="77"/>
      <c r="F9" s="77"/>
      <c r="G9" s="77"/>
      <c r="H9" s="77"/>
    </row>
    <row r="10" spans="1:8" ht="18.75" thickTop="1" thickBot="1">
      <c r="A10" s="126"/>
      <c r="B10" s="127" t="s">
        <v>180</v>
      </c>
      <c r="C10" s="120"/>
      <c r="D10" s="121"/>
      <c r="E10" s="120"/>
      <c r="F10" s="121"/>
      <c r="G10" s="121"/>
      <c r="H10" s="122"/>
    </row>
    <row r="11" spans="1:8" ht="20.25" thickTop="1" thickBot="1">
      <c r="A11" s="128"/>
      <c r="B11" s="118" t="s">
        <v>214</v>
      </c>
      <c r="C11" s="119"/>
      <c r="D11" s="117"/>
      <c r="E11" s="117"/>
      <c r="F11" s="417" t="s">
        <v>227</v>
      </c>
      <c r="G11" s="418"/>
      <c r="H11" s="419"/>
    </row>
    <row r="12" spans="1:8" ht="18.75">
      <c r="A12" s="128"/>
      <c r="B12" s="143" t="s">
        <v>176</v>
      </c>
      <c r="C12" s="131" t="s">
        <v>177</v>
      </c>
      <c r="D12" s="132" t="s">
        <v>178</v>
      </c>
      <c r="E12" s="117"/>
      <c r="F12" s="420"/>
      <c r="G12" s="421"/>
      <c r="H12" s="422"/>
    </row>
    <row r="13" spans="1:8" ht="19.5" thickBot="1">
      <c r="A13" s="129"/>
      <c r="B13" s="144">
        <f>ROUNDDOWN(IF(D13&gt;897900,897900/0.8979+(D13-897900)/0.7958,D13/0.8979),0)</f>
        <v>22274</v>
      </c>
      <c r="C13" s="123">
        <f>ROUNDDOWN(IF(B13&gt;1000000,1000000*0.1021+(B13-1000000)*0.2042,B13*0.1021),0)</f>
        <v>2274</v>
      </c>
      <c r="D13" s="124">
        <v>20000</v>
      </c>
      <c r="E13" s="125"/>
      <c r="F13" s="423"/>
      <c r="G13" s="424"/>
      <c r="H13" s="425"/>
    </row>
    <row r="14" spans="1:8" ht="20.25" thickTop="1" thickBot="1">
      <c r="A14" s="77"/>
      <c r="B14" s="90"/>
      <c r="C14" s="77"/>
      <c r="D14" s="77"/>
      <c r="E14" s="77"/>
      <c r="F14" s="77"/>
      <c r="G14" s="77"/>
      <c r="H14" s="77"/>
    </row>
    <row r="15" spans="1:8" ht="18.75" thickTop="1" thickBot="1">
      <c r="A15" s="126"/>
      <c r="B15" s="127" t="s">
        <v>180</v>
      </c>
      <c r="C15" s="120"/>
      <c r="D15" s="121"/>
      <c r="E15" s="120"/>
      <c r="F15" s="121"/>
      <c r="G15" s="121"/>
      <c r="H15" s="122"/>
    </row>
    <row r="16" spans="1:8" ht="20.25" thickTop="1" thickBot="1">
      <c r="A16" s="128"/>
      <c r="B16" s="118" t="s">
        <v>214</v>
      </c>
      <c r="C16" s="119"/>
      <c r="D16" s="117"/>
      <c r="E16" s="117"/>
      <c r="F16" s="417" t="s">
        <v>228</v>
      </c>
      <c r="G16" s="418"/>
      <c r="H16" s="419"/>
    </row>
    <row r="17" spans="1:8" ht="18.75">
      <c r="A17" s="128"/>
      <c r="B17" s="143" t="s">
        <v>176</v>
      </c>
      <c r="C17" s="131" t="s">
        <v>177</v>
      </c>
      <c r="D17" s="132" t="s">
        <v>178</v>
      </c>
      <c r="E17" s="117"/>
      <c r="F17" s="420"/>
      <c r="G17" s="421"/>
      <c r="H17" s="422"/>
    </row>
    <row r="18" spans="1:8" ht="19.5" thickBot="1">
      <c r="A18" s="129"/>
      <c r="B18" s="144">
        <f>ROUNDDOWN(IF(D18&gt;897900,897900/0.8979+(D18-897900)/0.7958,D18/0.8979),0)</f>
        <v>18933</v>
      </c>
      <c r="C18" s="123">
        <f>ROUNDDOWN(IF(B18&gt;1000000,1000000*0.1021+(B18-1000000)*0.2042,B18*0.1021),0)</f>
        <v>1933</v>
      </c>
      <c r="D18" s="124">
        <v>17000</v>
      </c>
      <c r="E18" s="125"/>
      <c r="F18" s="423"/>
      <c r="G18" s="424"/>
      <c r="H18" s="425"/>
    </row>
    <row r="19" spans="1:8" ht="20.25" thickTop="1" thickBot="1">
      <c r="A19" s="77"/>
      <c r="B19" s="77"/>
      <c r="C19" s="77"/>
      <c r="D19" s="77"/>
      <c r="E19" s="77"/>
      <c r="F19" s="77"/>
      <c r="G19" s="77"/>
      <c r="H19" s="77"/>
    </row>
    <row r="20" spans="1:8" ht="18.75" thickTop="1" thickBot="1">
      <c r="A20" s="126"/>
      <c r="B20" s="127" t="s">
        <v>180</v>
      </c>
      <c r="C20" s="120"/>
      <c r="D20" s="121"/>
      <c r="E20" s="120"/>
      <c r="F20" s="121"/>
      <c r="G20" s="121"/>
      <c r="H20" s="122"/>
    </row>
    <row r="21" spans="1:8" ht="20.25" thickTop="1" thickBot="1">
      <c r="A21" s="128"/>
      <c r="B21" s="118" t="s">
        <v>214</v>
      </c>
      <c r="C21" s="119"/>
      <c r="D21" s="117"/>
      <c r="E21" s="117"/>
      <c r="F21" s="417" t="s">
        <v>232</v>
      </c>
      <c r="G21" s="418"/>
      <c r="H21" s="419"/>
    </row>
    <row r="22" spans="1:8" ht="18.75">
      <c r="A22" s="128"/>
      <c r="B22" s="135" t="s">
        <v>229</v>
      </c>
      <c r="C22" s="141" t="s">
        <v>230</v>
      </c>
      <c r="D22" s="136" t="s">
        <v>231</v>
      </c>
      <c r="E22" s="117"/>
      <c r="F22" s="420"/>
      <c r="G22" s="421"/>
      <c r="H22" s="422"/>
    </row>
    <row r="23" spans="1:8" ht="19.5" thickBot="1">
      <c r="A23" s="129"/>
      <c r="B23" s="130">
        <f>+B13+B18</f>
        <v>41207</v>
      </c>
      <c r="C23" s="139">
        <f>+C13+C18</f>
        <v>4207</v>
      </c>
      <c r="D23" s="140">
        <f>+D13+D18</f>
        <v>37000</v>
      </c>
      <c r="E23" s="125"/>
      <c r="F23" s="423"/>
      <c r="G23" s="424"/>
      <c r="H23" s="425"/>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181</v>
      </c>
      <c r="C27" s="79"/>
      <c r="D27" s="79"/>
      <c r="E27" s="79"/>
      <c r="F27" s="79"/>
      <c r="G27" s="79"/>
      <c r="H27" s="79"/>
    </row>
    <row r="28" spans="1:8" ht="19.5" thickBot="1">
      <c r="A28" s="77"/>
      <c r="B28" s="81"/>
      <c r="C28" s="81"/>
      <c r="D28" s="77"/>
      <c r="E28" s="77"/>
      <c r="F28" s="77"/>
      <c r="G28" s="77"/>
      <c r="H28" s="77"/>
    </row>
    <row r="29" spans="1:8" ht="18.75">
      <c r="A29" s="77"/>
      <c r="B29" s="82" t="s">
        <v>176</v>
      </c>
      <c r="C29" s="83" t="s">
        <v>177</v>
      </c>
      <c r="D29" s="84" t="s">
        <v>182</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179</v>
      </c>
      <c r="C31" s="89"/>
      <c r="D31" s="89"/>
      <c r="E31" s="77"/>
      <c r="F31" s="77"/>
      <c r="G31" s="77"/>
      <c r="H31" s="77"/>
    </row>
    <row r="32" spans="1:8" ht="18.75">
      <c r="A32" s="77"/>
      <c r="B32" s="90"/>
      <c r="C32" s="89"/>
      <c r="D32" s="89"/>
      <c r="E32" s="77"/>
      <c r="F32" s="77"/>
      <c r="G32" s="77"/>
      <c r="H32" s="77"/>
    </row>
    <row r="33" spans="1:8" ht="17.25">
      <c r="A33" s="79"/>
      <c r="B33" s="79" t="s">
        <v>183</v>
      </c>
      <c r="C33" s="79"/>
      <c r="D33" s="79"/>
      <c r="E33" s="79"/>
      <c r="F33" s="79"/>
      <c r="G33" s="79"/>
      <c r="H33" s="79"/>
    </row>
    <row r="34" spans="1:8" ht="19.5" thickBot="1">
      <c r="A34" s="77"/>
      <c r="B34" s="81"/>
      <c r="C34" s="81"/>
      <c r="D34" s="77"/>
      <c r="E34" s="77"/>
      <c r="F34" s="77"/>
      <c r="G34" s="77"/>
      <c r="H34" s="77"/>
    </row>
    <row r="35" spans="1:8" ht="18.75">
      <c r="A35" s="77"/>
      <c r="B35" s="82" t="s">
        <v>176</v>
      </c>
      <c r="C35" s="83" t="s">
        <v>177</v>
      </c>
      <c r="D35" s="84" t="s">
        <v>182</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5"/>
      <c r="C1" s="450" t="s">
        <v>76</v>
      </c>
      <c r="D1" s="451"/>
      <c r="E1" s="451"/>
      <c r="F1" s="451"/>
      <c r="G1" s="288"/>
      <c r="H1" s="289"/>
    </row>
    <row r="2" spans="1:8" ht="15" customHeight="1">
      <c r="B2" s="452"/>
      <c r="C2" s="451"/>
      <c r="D2" s="451"/>
      <c r="E2" s="451"/>
      <c r="F2" s="451"/>
      <c r="G2" s="296"/>
      <c r="H2" s="297"/>
    </row>
    <row r="3" spans="1:8" ht="14.1" customHeight="1">
      <c r="B3" s="453"/>
      <c r="C3" s="451"/>
      <c r="D3" s="451"/>
      <c r="E3" s="451"/>
      <c r="F3" s="451"/>
      <c r="G3" s="296"/>
      <c r="H3" s="224"/>
    </row>
    <row r="4" spans="1:8" s="2" customFormat="1" ht="16.5">
      <c r="B4" s="298"/>
      <c r="C4" s="298"/>
      <c r="D4" s="298"/>
      <c r="E4" s="291"/>
      <c r="F4" s="290"/>
      <c r="G4" s="290"/>
      <c r="H4" s="289"/>
    </row>
    <row r="5" spans="1:8" s="2" customFormat="1" ht="19.5">
      <c r="B5" s="454" t="s">
        <v>240</v>
      </c>
      <c r="C5" s="455"/>
      <c r="D5" s="455"/>
      <c r="E5" s="455"/>
      <c r="F5" s="455"/>
      <c r="G5" s="299"/>
      <c r="H5" s="289"/>
    </row>
    <row r="6" spans="1:8" s="2" customFormat="1" ht="19.5">
      <c r="B6" s="300"/>
      <c r="C6" s="301"/>
      <c r="D6" s="301"/>
      <c r="E6" s="290"/>
      <c r="F6" s="299"/>
      <c r="G6" s="299"/>
      <c r="H6" s="289"/>
    </row>
    <row r="7" spans="1:8" s="2" customFormat="1" ht="16.5">
      <c r="B7" s="435" t="s">
        <v>61</v>
      </c>
      <c r="C7" s="465" t="str">
        <f>+予算書!B6</f>
        <v>臨床一般</v>
      </c>
      <c r="D7" s="460" t="s">
        <v>78</v>
      </c>
      <c r="E7" s="461"/>
      <c r="F7" s="462"/>
      <c r="G7" s="437"/>
      <c r="H7" s="302"/>
    </row>
    <row r="8" spans="1:8" s="2" customFormat="1" ht="14.1" customHeight="1">
      <c r="B8" s="436"/>
      <c r="C8" s="466"/>
      <c r="D8" s="463"/>
      <c r="E8" s="463"/>
      <c r="F8" s="464"/>
      <c r="G8" s="438"/>
      <c r="H8" s="303"/>
    </row>
    <row r="9" spans="1:8" s="2" customFormat="1" ht="14.1" customHeight="1">
      <c r="B9" s="447" t="s">
        <v>62</v>
      </c>
      <c r="C9" s="441" t="str">
        <f>+予算書!C11</f>
        <v>平成27年6月7日（日）　13：30 ～ 16：30　　</v>
      </c>
      <c r="D9" s="442"/>
      <c r="E9" s="442"/>
      <c r="F9" s="443"/>
      <c r="G9" s="439"/>
      <c r="H9" s="303"/>
    </row>
    <row r="10" spans="1:8" s="2" customFormat="1" ht="14.1" customHeight="1">
      <c r="B10" s="448"/>
      <c r="C10" s="444"/>
      <c r="D10" s="445"/>
      <c r="E10" s="445"/>
      <c r="F10" s="446"/>
      <c r="G10" s="440"/>
      <c r="H10" s="304"/>
    </row>
    <row r="11" spans="1:8" ht="15" customHeight="1">
      <c r="B11" s="431" t="s">
        <v>90</v>
      </c>
      <c r="C11" s="456"/>
      <c r="D11" s="456"/>
      <c r="E11" s="457"/>
      <c r="F11" s="305" t="s">
        <v>9</v>
      </c>
      <c r="G11" s="433" t="s">
        <v>11</v>
      </c>
      <c r="H11" s="434"/>
    </row>
    <row r="12" spans="1:8" ht="15" customHeight="1">
      <c r="B12" s="294" t="s">
        <v>99</v>
      </c>
      <c r="C12" s="306" t="str">
        <f>+予算書!C45</f>
        <v>清水　ひとみ</v>
      </c>
      <c r="D12" s="307" t="s">
        <v>77</v>
      </c>
      <c r="E12" s="308" t="s">
        <v>108</v>
      </c>
      <c r="F12" s="309" t="s">
        <v>57</v>
      </c>
      <c r="G12" s="426">
        <v>1000</v>
      </c>
      <c r="H12" s="427"/>
    </row>
    <row r="13" spans="1:8" ht="15" customHeight="1">
      <c r="B13" s="294" t="s">
        <v>64</v>
      </c>
      <c r="C13" s="310" t="str">
        <f>+予算書!D45</f>
        <v>美濃加茂市</v>
      </c>
      <c r="D13" s="311"/>
      <c r="E13" s="312" t="str">
        <f>+予算書!F45</f>
        <v>岐阜市</v>
      </c>
      <c r="F13" s="309" t="s">
        <v>33</v>
      </c>
      <c r="G13" s="426">
        <f>+予算書!J45</f>
        <v>2500</v>
      </c>
      <c r="H13" s="427"/>
    </row>
    <row r="14" spans="1:8" ht="15" customHeight="1">
      <c r="B14" s="294" t="s">
        <v>64</v>
      </c>
      <c r="C14" s="310"/>
      <c r="D14" s="311"/>
      <c r="E14" s="312"/>
      <c r="F14" s="309" t="s">
        <v>33</v>
      </c>
      <c r="G14" s="426">
        <v>0</v>
      </c>
      <c r="H14" s="427"/>
    </row>
    <row r="15" spans="1:8" ht="15" customHeight="1">
      <c r="B15" s="294" t="s">
        <v>63</v>
      </c>
      <c r="C15" s="428"/>
      <c r="D15" s="429"/>
      <c r="E15" s="430"/>
      <c r="F15" s="309" t="s">
        <v>58</v>
      </c>
      <c r="G15" s="426">
        <v>0</v>
      </c>
      <c r="H15" s="427"/>
    </row>
    <row r="16" spans="1:8" ht="15" customHeight="1">
      <c r="B16" s="294" t="s">
        <v>74</v>
      </c>
      <c r="C16" s="428"/>
      <c r="D16" s="429"/>
      <c r="E16" s="430"/>
      <c r="F16" s="309" t="s">
        <v>59</v>
      </c>
      <c r="G16" s="426">
        <v>0</v>
      </c>
      <c r="H16" s="427"/>
    </row>
    <row r="17" spans="2:8" ht="15" customHeight="1">
      <c r="B17" s="294"/>
      <c r="C17" s="428"/>
      <c r="D17" s="429"/>
      <c r="E17" s="430"/>
      <c r="F17" s="309"/>
      <c r="G17" s="426">
        <v>0</v>
      </c>
      <c r="H17" s="427"/>
    </row>
    <row r="18" spans="2:8" ht="15" customHeight="1">
      <c r="B18" s="313"/>
      <c r="C18" s="265"/>
      <c r="D18" s="265"/>
      <c r="E18" s="265"/>
      <c r="F18" s="266" t="s">
        <v>75</v>
      </c>
      <c r="G18" s="458">
        <f>SUM(G12:G17)</f>
        <v>3500</v>
      </c>
      <c r="H18" s="459"/>
    </row>
    <row r="19" spans="2:8" ht="15.95" customHeight="1">
      <c r="B19" s="314"/>
      <c r="C19" s="267"/>
      <c r="D19" s="267"/>
      <c r="E19" s="268"/>
      <c r="F19" s="268"/>
      <c r="G19" s="268"/>
      <c r="H19" s="315"/>
    </row>
    <row r="20" spans="2:8" ht="24">
      <c r="B20" s="316" t="s">
        <v>66</v>
      </c>
      <c r="C20" s="245"/>
      <c r="D20" s="317" t="s">
        <v>67</v>
      </c>
      <c r="E20" s="245"/>
      <c r="F20" s="245"/>
      <c r="G20" s="245"/>
      <c r="H20" s="318"/>
    </row>
    <row r="21" spans="2:8" ht="15.95" customHeight="1">
      <c r="B21" s="319"/>
      <c r="C21" s="245"/>
      <c r="D21" s="245"/>
      <c r="E21" s="245"/>
      <c r="F21" s="245"/>
      <c r="G21" s="245"/>
      <c r="H21" s="318"/>
    </row>
    <row r="22" spans="2:8" ht="24">
      <c r="B22" s="320"/>
      <c r="C22" s="321" t="s">
        <v>69</v>
      </c>
      <c r="D22" s="322"/>
      <c r="E22" s="322"/>
      <c r="F22" s="323" t="s">
        <v>68</v>
      </c>
      <c r="G22" s="245"/>
      <c r="H22" s="318"/>
    </row>
    <row r="23" spans="2:8">
      <c r="B23" s="319"/>
      <c r="C23" s="245"/>
      <c r="D23" s="245"/>
      <c r="E23" s="245"/>
      <c r="F23" s="245"/>
      <c r="G23" s="245"/>
      <c r="H23" s="318"/>
    </row>
    <row r="24" spans="2:8">
      <c r="B24" s="319"/>
      <c r="C24" s="449" t="s">
        <v>70</v>
      </c>
      <c r="D24" s="449"/>
      <c r="E24" s="449"/>
      <c r="F24" s="449"/>
      <c r="G24" s="245"/>
      <c r="H24" s="318"/>
    </row>
    <row r="25" spans="2:8">
      <c r="B25" s="319"/>
      <c r="C25" s="245"/>
      <c r="D25" s="245"/>
      <c r="E25" s="245"/>
      <c r="F25" s="245"/>
      <c r="G25" s="245"/>
      <c r="H25" s="318"/>
    </row>
    <row r="26" spans="2:8">
      <c r="B26" s="319"/>
      <c r="C26" s="245"/>
      <c r="D26" s="245"/>
      <c r="E26" s="245"/>
      <c r="F26" s="245"/>
      <c r="G26" s="245"/>
      <c r="H26" s="318"/>
    </row>
    <row r="27" spans="2:8" ht="24">
      <c r="B27" s="319"/>
      <c r="C27" s="321" t="s">
        <v>71</v>
      </c>
      <c r="D27" s="322"/>
      <c r="E27" s="322"/>
      <c r="F27" s="323"/>
      <c r="G27" s="245"/>
      <c r="H27" s="324" t="s">
        <v>72</v>
      </c>
    </row>
    <row r="28" spans="2:8">
      <c r="B28" s="325"/>
      <c r="C28" s="326"/>
      <c r="D28" s="326"/>
      <c r="E28" s="326"/>
      <c r="F28" s="326"/>
      <c r="G28" s="326"/>
      <c r="H28" s="327"/>
    </row>
    <row r="34" spans="1:8" ht="15.75" customHeight="1">
      <c r="A34" s="39"/>
      <c r="B34" s="295"/>
      <c r="C34" s="450" t="s">
        <v>76</v>
      </c>
      <c r="D34" s="451"/>
      <c r="E34" s="451"/>
      <c r="F34" s="451"/>
      <c r="G34" s="288"/>
      <c r="H34" s="289"/>
    </row>
    <row r="35" spans="1:8" ht="15" customHeight="1">
      <c r="B35" s="452"/>
      <c r="C35" s="451"/>
      <c r="D35" s="451"/>
      <c r="E35" s="451"/>
      <c r="F35" s="451"/>
      <c r="G35" s="296"/>
      <c r="H35" s="297"/>
    </row>
    <row r="36" spans="1:8" ht="14.1" customHeight="1">
      <c r="B36" s="453"/>
      <c r="C36" s="451"/>
      <c r="D36" s="451"/>
      <c r="E36" s="451"/>
      <c r="F36" s="451"/>
      <c r="G36" s="296"/>
      <c r="H36" s="224"/>
    </row>
    <row r="37" spans="1:8" s="2" customFormat="1" ht="16.5">
      <c r="B37" s="298"/>
      <c r="C37" s="298"/>
      <c r="D37" s="298"/>
      <c r="E37" s="291"/>
      <c r="F37" s="290"/>
      <c r="G37" s="290"/>
      <c r="H37" s="289"/>
    </row>
    <row r="38" spans="1:8" s="2" customFormat="1" ht="19.5">
      <c r="B38" s="454" t="s">
        <v>241</v>
      </c>
      <c r="C38" s="455"/>
      <c r="D38" s="455"/>
      <c r="E38" s="455"/>
      <c r="F38" s="455"/>
      <c r="G38" s="299"/>
      <c r="H38" s="289"/>
    </row>
    <row r="39" spans="1:8" s="2" customFormat="1" ht="19.5">
      <c r="B39" s="300"/>
      <c r="C39" s="301"/>
      <c r="D39" s="301"/>
      <c r="E39" s="290"/>
      <c r="F39" s="299"/>
      <c r="G39" s="299"/>
      <c r="H39" s="289"/>
    </row>
    <row r="40" spans="1:8" s="2" customFormat="1" ht="16.5">
      <c r="B40" s="435" t="s">
        <v>61</v>
      </c>
      <c r="C40" s="465" t="str">
        <f>+予算書!B6</f>
        <v>臨床一般</v>
      </c>
      <c r="D40" s="460" t="s">
        <v>78</v>
      </c>
      <c r="E40" s="461"/>
      <c r="F40" s="462"/>
      <c r="G40" s="437" t="s">
        <v>60</v>
      </c>
      <c r="H40" s="302"/>
    </row>
    <row r="41" spans="1:8" s="2" customFormat="1" ht="14.1" customHeight="1">
      <c r="B41" s="436"/>
      <c r="C41" s="466"/>
      <c r="D41" s="463"/>
      <c r="E41" s="463"/>
      <c r="F41" s="464"/>
      <c r="G41" s="438"/>
      <c r="H41" s="303"/>
    </row>
    <row r="42" spans="1:8" s="2" customFormat="1" ht="14.1" customHeight="1">
      <c r="B42" s="447" t="s">
        <v>62</v>
      </c>
      <c r="C42" s="441" t="str">
        <f>+C9</f>
        <v>平成27年6月7日（日）　13：30 ～ 16：30　　</v>
      </c>
      <c r="D42" s="442"/>
      <c r="E42" s="442"/>
      <c r="F42" s="443"/>
      <c r="G42" s="439"/>
      <c r="H42" s="303"/>
    </row>
    <row r="43" spans="1:8" s="2" customFormat="1" ht="14.1" customHeight="1">
      <c r="B43" s="448"/>
      <c r="C43" s="444"/>
      <c r="D43" s="445"/>
      <c r="E43" s="445"/>
      <c r="F43" s="446"/>
      <c r="G43" s="440"/>
      <c r="H43" s="304"/>
    </row>
    <row r="44" spans="1:8" ht="15" customHeight="1">
      <c r="B44" s="431" t="s">
        <v>91</v>
      </c>
      <c r="C44" s="432"/>
      <c r="D44" s="432"/>
      <c r="E44" s="432"/>
      <c r="F44" s="305" t="s">
        <v>9</v>
      </c>
      <c r="G44" s="433" t="s">
        <v>11</v>
      </c>
      <c r="H44" s="434"/>
    </row>
    <row r="45" spans="1:8" ht="15" customHeight="1">
      <c r="B45" s="294" t="s">
        <v>99</v>
      </c>
      <c r="C45" s="306" t="str">
        <f>+予算書!C46</f>
        <v>須佐　知子</v>
      </c>
      <c r="D45" s="307" t="s">
        <v>77</v>
      </c>
      <c r="E45" s="308" t="s">
        <v>108</v>
      </c>
      <c r="F45" s="309" t="s">
        <v>57</v>
      </c>
      <c r="G45" s="426">
        <v>1000</v>
      </c>
      <c r="H45" s="427"/>
    </row>
    <row r="46" spans="1:8" ht="15" customHeight="1">
      <c r="B46" s="294" t="s">
        <v>64</v>
      </c>
      <c r="C46" s="310" t="str">
        <f>+予算書!D46</f>
        <v>大垣市</v>
      </c>
      <c r="D46" s="311"/>
      <c r="E46" s="312" t="str">
        <f>+予算書!F46</f>
        <v>岐阜市</v>
      </c>
      <c r="F46" s="309" t="s">
        <v>33</v>
      </c>
      <c r="G46" s="426">
        <f>+予算書!J46</f>
        <v>1500</v>
      </c>
      <c r="H46" s="427"/>
    </row>
    <row r="47" spans="1:8" ht="15" customHeight="1">
      <c r="B47" s="294" t="s">
        <v>64</v>
      </c>
      <c r="C47" s="310"/>
      <c r="D47" s="311"/>
      <c r="E47" s="312"/>
      <c r="F47" s="309" t="s">
        <v>33</v>
      </c>
      <c r="G47" s="426">
        <v>0</v>
      </c>
      <c r="H47" s="427"/>
    </row>
    <row r="48" spans="1:8" ht="15" customHeight="1">
      <c r="B48" s="294" t="s">
        <v>63</v>
      </c>
      <c r="C48" s="428"/>
      <c r="D48" s="429"/>
      <c r="E48" s="430"/>
      <c r="F48" s="309" t="s">
        <v>58</v>
      </c>
      <c r="G48" s="426">
        <v>0</v>
      </c>
      <c r="H48" s="427"/>
    </row>
    <row r="49" spans="2:8" ht="15" customHeight="1">
      <c r="B49" s="294" t="s">
        <v>74</v>
      </c>
      <c r="C49" s="428"/>
      <c r="D49" s="429"/>
      <c r="E49" s="430"/>
      <c r="F49" s="309" t="s">
        <v>59</v>
      </c>
      <c r="G49" s="426">
        <v>0</v>
      </c>
      <c r="H49" s="427"/>
    </row>
    <row r="50" spans="2:8" ht="15" customHeight="1">
      <c r="B50" s="294"/>
      <c r="C50" s="428"/>
      <c r="D50" s="429"/>
      <c r="E50" s="430"/>
      <c r="F50" s="309"/>
      <c r="G50" s="426">
        <v>0</v>
      </c>
      <c r="H50" s="427"/>
    </row>
    <row r="51" spans="2:8" ht="15" customHeight="1">
      <c r="B51" s="313"/>
      <c r="C51" s="265"/>
      <c r="D51" s="265"/>
      <c r="E51" s="265"/>
      <c r="F51" s="266" t="s">
        <v>75</v>
      </c>
      <c r="G51" s="458">
        <f>SUM(G45:G50)</f>
        <v>2500</v>
      </c>
      <c r="H51" s="459"/>
    </row>
    <row r="52" spans="2:8" ht="15.95" customHeight="1">
      <c r="B52" s="314"/>
      <c r="C52" s="267"/>
      <c r="D52" s="267"/>
      <c r="E52" s="268"/>
      <c r="F52" s="268"/>
      <c r="G52" s="268"/>
      <c r="H52" s="315"/>
    </row>
    <row r="53" spans="2:8" ht="24">
      <c r="B53" s="316" t="s">
        <v>66</v>
      </c>
      <c r="C53" s="245"/>
      <c r="D53" s="317" t="s">
        <v>67</v>
      </c>
      <c r="E53" s="245"/>
      <c r="F53" s="245"/>
      <c r="G53" s="245"/>
      <c r="H53" s="318"/>
    </row>
    <row r="54" spans="2:8" ht="15.95" customHeight="1">
      <c r="B54" s="319"/>
      <c r="C54" s="245"/>
      <c r="D54" s="245"/>
      <c r="E54" s="245"/>
      <c r="F54" s="245"/>
      <c r="G54" s="245"/>
      <c r="H54" s="318"/>
    </row>
    <row r="55" spans="2:8" ht="24">
      <c r="B55" s="320"/>
      <c r="C55" s="321" t="s">
        <v>69</v>
      </c>
      <c r="D55" s="322"/>
      <c r="E55" s="322"/>
      <c r="F55" s="323" t="s">
        <v>68</v>
      </c>
      <c r="G55" s="245"/>
      <c r="H55" s="318"/>
    </row>
    <row r="56" spans="2:8">
      <c r="B56" s="319"/>
      <c r="C56" s="245"/>
      <c r="D56" s="245"/>
      <c r="E56" s="245"/>
      <c r="F56" s="245"/>
      <c r="G56" s="245"/>
      <c r="H56" s="318"/>
    </row>
    <row r="57" spans="2:8">
      <c r="B57" s="319"/>
      <c r="C57" s="449" t="s">
        <v>70</v>
      </c>
      <c r="D57" s="449"/>
      <c r="E57" s="449"/>
      <c r="F57" s="449"/>
      <c r="G57" s="245"/>
      <c r="H57" s="318"/>
    </row>
    <row r="58" spans="2:8">
      <c r="B58" s="319"/>
      <c r="C58" s="245"/>
      <c r="D58" s="245"/>
      <c r="E58" s="245"/>
      <c r="F58" s="245"/>
      <c r="G58" s="245"/>
      <c r="H58" s="318"/>
    </row>
    <row r="59" spans="2:8">
      <c r="B59" s="319"/>
      <c r="C59" s="245"/>
      <c r="D59" s="245"/>
      <c r="E59" s="245"/>
      <c r="F59" s="245"/>
      <c r="G59" s="245"/>
      <c r="H59" s="318"/>
    </row>
    <row r="60" spans="2:8" ht="24">
      <c r="B60" s="319"/>
      <c r="C60" s="321" t="s">
        <v>71</v>
      </c>
      <c r="D60" s="322"/>
      <c r="E60" s="322"/>
      <c r="F60" s="323"/>
      <c r="G60" s="245"/>
      <c r="H60" s="324" t="s">
        <v>72</v>
      </c>
    </row>
    <row r="61" spans="2:8">
      <c r="B61" s="325"/>
      <c r="C61" s="326"/>
      <c r="D61" s="326"/>
      <c r="E61" s="326"/>
      <c r="F61" s="326"/>
      <c r="G61" s="326"/>
      <c r="H61" s="327"/>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5"/>
      <c r="C1" s="450" t="s">
        <v>76</v>
      </c>
      <c r="D1" s="451"/>
      <c r="E1" s="451"/>
      <c r="F1" s="451"/>
      <c r="G1" s="288"/>
      <c r="H1" s="289"/>
    </row>
    <row r="2" spans="1:8" ht="15" customHeight="1">
      <c r="B2" s="452"/>
      <c r="C2" s="451"/>
      <c r="D2" s="451"/>
      <c r="E2" s="451"/>
      <c r="F2" s="451"/>
      <c r="G2" s="296"/>
      <c r="H2" s="297"/>
    </row>
    <row r="3" spans="1:8" ht="14.1" customHeight="1">
      <c r="B3" s="453"/>
      <c r="C3" s="451"/>
      <c r="D3" s="451"/>
      <c r="E3" s="451"/>
      <c r="F3" s="451"/>
      <c r="G3" s="296"/>
      <c r="H3" s="224"/>
    </row>
    <row r="4" spans="1:8" s="2" customFormat="1" ht="16.5">
      <c r="B4" s="298"/>
      <c r="C4" s="298"/>
      <c r="D4" s="298"/>
      <c r="E4" s="291"/>
      <c r="F4" s="290"/>
      <c r="G4" s="290"/>
      <c r="H4" s="289"/>
    </row>
    <row r="5" spans="1:8" s="2" customFormat="1" ht="19.5">
      <c r="B5" s="454" t="s">
        <v>241</v>
      </c>
      <c r="C5" s="455"/>
      <c r="D5" s="455"/>
      <c r="E5" s="455"/>
      <c r="F5" s="455"/>
      <c r="G5" s="299"/>
      <c r="H5" s="289"/>
    </row>
    <row r="6" spans="1:8" s="2" customFormat="1" ht="19.5">
      <c r="B6" s="300"/>
      <c r="C6" s="301"/>
      <c r="D6" s="301"/>
      <c r="E6" s="290"/>
      <c r="F6" s="299"/>
      <c r="G6" s="299"/>
      <c r="H6" s="289"/>
    </row>
    <row r="7" spans="1:8" s="2" customFormat="1" ht="16.5">
      <c r="B7" s="435" t="s">
        <v>61</v>
      </c>
      <c r="C7" s="465" t="str">
        <f>+予算書!B6</f>
        <v>臨床一般</v>
      </c>
      <c r="D7" s="460" t="s">
        <v>78</v>
      </c>
      <c r="E7" s="461"/>
      <c r="F7" s="462"/>
      <c r="G7" s="437"/>
      <c r="H7" s="302"/>
    </row>
    <row r="8" spans="1:8" s="2" customFormat="1" ht="14.1" customHeight="1">
      <c r="B8" s="436"/>
      <c r="C8" s="466"/>
      <c r="D8" s="463"/>
      <c r="E8" s="463"/>
      <c r="F8" s="464"/>
      <c r="G8" s="438"/>
      <c r="H8" s="303"/>
    </row>
    <row r="9" spans="1:8" s="2" customFormat="1" ht="14.1" customHeight="1">
      <c r="B9" s="447" t="s">
        <v>62</v>
      </c>
      <c r="C9" s="441" t="str">
        <f>+予算書!C11</f>
        <v>平成27年6月7日（日）　13：30 ～ 16：30　　</v>
      </c>
      <c r="D9" s="442"/>
      <c r="E9" s="442"/>
      <c r="F9" s="443"/>
      <c r="G9" s="439"/>
      <c r="H9" s="303"/>
    </row>
    <row r="10" spans="1:8" s="2" customFormat="1" ht="14.1" customHeight="1">
      <c r="B10" s="448"/>
      <c r="C10" s="444"/>
      <c r="D10" s="445"/>
      <c r="E10" s="445"/>
      <c r="F10" s="446"/>
      <c r="G10" s="440"/>
      <c r="H10" s="304"/>
    </row>
    <row r="11" spans="1:8" ht="15" customHeight="1">
      <c r="B11" s="431" t="s">
        <v>90</v>
      </c>
      <c r="C11" s="432"/>
      <c r="D11" s="432"/>
      <c r="E11" s="432"/>
      <c r="F11" s="305" t="s">
        <v>9</v>
      </c>
      <c r="G11" s="433" t="s">
        <v>11</v>
      </c>
      <c r="H11" s="434"/>
    </row>
    <row r="12" spans="1:8" ht="15" customHeight="1">
      <c r="B12" s="294" t="s">
        <v>99</v>
      </c>
      <c r="C12" s="306" t="str">
        <f>+予算書!C47</f>
        <v>仲本　賢太郎</v>
      </c>
      <c r="D12" s="307" t="s">
        <v>77</v>
      </c>
      <c r="E12" s="308" t="s">
        <v>108</v>
      </c>
      <c r="F12" s="309" t="s">
        <v>57</v>
      </c>
      <c r="G12" s="426">
        <v>1000</v>
      </c>
      <c r="H12" s="427"/>
    </row>
    <row r="13" spans="1:8" ht="15" customHeight="1">
      <c r="B13" s="294" t="s">
        <v>64</v>
      </c>
      <c r="C13" s="310" t="str">
        <f>+予算書!D47</f>
        <v>岐阜市</v>
      </c>
      <c r="D13" s="311"/>
      <c r="E13" s="312" t="str">
        <f>+予算書!F47</f>
        <v>岐阜市</v>
      </c>
      <c r="F13" s="309" t="s">
        <v>33</v>
      </c>
      <c r="G13" s="426">
        <f>+予算書!J47</f>
        <v>1000</v>
      </c>
      <c r="H13" s="427"/>
    </row>
    <row r="14" spans="1:8" ht="15" customHeight="1">
      <c r="B14" s="294" t="s">
        <v>64</v>
      </c>
      <c r="C14" s="310"/>
      <c r="D14" s="311"/>
      <c r="E14" s="312"/>
      <c r="F14" s="309" t="s">
        <v>33</v>
      </c>
      <c r="G14" s="426">
        <v>0</v>
      </c>
      <c r="H14" s="427"/>
    </row>
    <row r="15" spans="1:8" ht="15" customHeight="1">
      <c r="B15" s="294" t="s">
        <v>63</v>
      </c>
      <c r="C15" s="428"/>
      <c r="D15" s="429"/>
      <c r="E15" s="430"/>
      <c r="F15" s="309" t="s">
        <v>58</v>
      </c>
      <c r="G15" s="426">
        <v>0</v>
      </c>
      <c r="H15" s="427"/>
    </row>
    <row r="16" spans="1:8" ht="15" customHeight="1">
      <c r="B16" s="294" t="s">
        <v>74</v>
      </c>
      <c r="C16" s="428"/>
      <c r="D16" s="429"/>
      <c r="E16" s="430"/>
      <c r="F16" s="309" t="s">
        <v>59</v>
      </c>
      <c r="G16" s="426">
        <v>0</v>
      </c>
      <c r="H16" s="427"/>
    </row>
    <row r="17" spans="2:8" ht="15" customHeight="1">
      <c r="B17" s="294"/>
      <c r="C17" s="428"/>
      <c r="D17" s="429"/>
      <c r="E17" s="430"/>
      <c r="F17" s="309"/>
      <c r="G17" s="426">
        <v>0</v>
      </c>
      <c r="H17" s="427"/>
    </row>
    <row r="18" spans="2:8" ht="15" customHeight="1">
      <c r="B18" s="313"/>
      <c r="C18" s="265"/>
      <c r="D18" s="265"/>
      <c r="E18" s="265"/>
      <c r="F18" s="266" t="s">
        <v>83</v>
      </c>
      <c r="G18" s="458">
        <f>SUM(G12:G17)</f>
        <v>2000</v>
      </c>
      <c r="H18" s="459"/>
    </row>
    <row r="19" spans="2:8" ht="15.95" customHeight="1">
      <c r="B19" s="314"/>
      <c r="C19" s="267"/>
      <c r="D19" s="267"/>
      <c r="E19" s="268"/>
      <c r="F19" s="268"/>
      <c r="G19" s="268"/>
      <c r="H19" s="315"/>
    </row>
    <row r="20" spans="2:8" ht="24">
      <c r="B20" s="316" t="s">
        <v>66</v>
      </c>
      <c r="C20" s="245"/>
      <c r="D20" s="317" t="s">
        <v>67</v>
      </c>
      <c r="E20" s="245"/>
      <c r="F20" s="245"/>
      <c r="G20" s="245"/>
      <c r="H20" s="318"/>
    </row>
    <row r="21" spans="2:8" ht="15.95" customHeight="1">
      <c r="B21" s="319"/>
      <c r="C21" s="245"/>
      <c r="D21" s="245"/>
      <c r="E21" s="245"/>
      <c r="F21" s="245"/>
      <c r="G21" s="245"/>
      <c r="H21" s="318"/>
    </row>
    <row r="22" spans="2:8" ht="24">
      <c r="B22" s="320"/>
      <c r="C22" s="321" t="s">
        <v>69</v>
      </c>
      <c r="D22" s="322"/>
      <c r="E22" s="322"/>
      <c r="F22" s="323" t="s">
        <v>68</v>
      </c>
      <c r="G22" s="245"/>
      <c r="H22" s="318"/>
    </row>
    <row r="23" spans="2:8">
      <c r="B23" s="319"/>
      <c r="C23" s="245"/>
      <c r="D23" s="245"/>
      <c r="E23" s="245"/>
      <c r="F23" s="245"/>
      <c r="G23" s="245"/>
      <c r="H23" s="318"/>
    </row>
    <row r="24" spans="2:8">
      <c r="B24" s="319"/>
      <c r="C24" s="449" t="s">
        <v>70</v>
      </c>
      <c r="D24" s="449"/>
      <c r="E24" s="449"/>
      <c r="F24" s="449"/>
      <c r="G24" s="245"/>
      <c r="H24" s="318"/>
    </row>
    <row r="25" spans="2:8">
      <c r="B25" s="319"/>
      <c r="C25" s="245"/>
      <c r="D25" s="245"/>
      <c r="E25" s="245"/>
      <c r="F25" s="245"/>
      <c r="G25" s="245"/>
      <c r="H25" s="318"/>
    </row>
    <row r="26" spans="2:8">
      <c r="B26" s="319"/>
      <c r="C26" s="245"/>
      <c r="D26" s="245"/>
      <c r="E26" s="245"/>
      <c r="F26" s="245"/>
      <c r="G26" s="245"/>
      <c r="H26" s="318"/>
    </row>
    <row r="27" spans="2:8" ht="24">
      <c r="B27" s="319"/>
      <c r="C27" s="321" t="s">
        <v>71</v>
      </c>
      <c r="D27" s="322"/>
      <c r="E27" s="322"/>
      <c r="F27" s="323"/>
      <c r="G27" s="245"/>
      <c r="H27" s="324" t="s">
        <v>72</v>
      </c>
    </row>
    <row r="28" spans="2:8">
      <c r="B28" s="325"/>
      <c r="C28" s="326"/>
      <c r="D28" s="326"/>
      <c r="E28" s="326"/>
      <c r="F28" s="326"/>
      <c r="G28" s="326"/>
      <c r="H28" s="327"/>
    </row>
    <row r="34" spans="1:8" ht="15.75" customHeight="1">
      <c r="A34" s="39"/>
      <c r="B34" s="295"/>
      <c r="C34" s="450" t="s">
        <v>76</v>
      </c>
      <c r="D34" s="451"/>
      <c r="E34" s="451"/>
      <c r="F34" s="451"/>
      <c r="G34" s="288"/>
      <c r="H34" s="289"/>
    </row>
    <row r="35" spans="1:8" ht="15" customHeight="1">
      <c r="B35" s="452"/>
      <c r="C35" s="451"/>
      <c r="D35" s="451"/>
      <c r="E35" s="451"/>
      <c r="F35" s="451"/>
      <c r="G35" s="296"/>
      <c r="H35" s="297"/>
    </row>
    <row r="36" spans="1:8" ht="14.1" customHeight="1">
      <c r="B36" s="453"/>
      <c r="C36" s="451"/>
      <c r="D36" s="451"/>
      <c r="E36" s="451"/>
      <c r="F36" s="451"/>
      <c r="G36" s="296"/>
      <c r="H36" s="224"/>
    </row>
    <row r="37" spans="1:8" s="2" customFormat="1" ht="16.5">
      <c r="B37" s="298"/>
      <c r="C37" s="298"/>
      <c r="D37" s="298"/>
      <c r="E37" s="291"/>
      <c r="F37" s="290"/>
      <c r="G37" s="290"/>
      <c r="H37" s="289"/>
    </row>
    <row r="38" spans="1:8" s="2" customFormat="1" ht="19.5">
      <c r="B38" s="454" t="s">
        <v>241</v>
      </c>
      <c r="C38" s="455"/>
      <c r="D38" s="455"/>
      <c r="E38" s="455"/>
      <c r="F38" s="455"/>
      <c r="G38" s="299"/>
      <c r="H38" s="289"/>
    </row>
    <row r="39" spans="1:8" s="2" customFormat="1" ht="19.5">
      <c r="B39" s="300"/>
      <c r="C39" s="301"/>
      <c r="D39" s="301"/>
      <c r="E39" s="290"/>
      <c r="F39" s="299"/>
      <c r="G39" s="299"/>
      <c r="H39" s="289"/>
    </row>
    <row r="40" spans="1:8" s="2" customFormat="1" ht="16.5">
      <c r="B40" s="435" t="s">
        <v>61</v>
      </c>
      <c r="C40" s="465" t="str">
        <f>+予算書!B6</f>
        <v>臨床一般</v>
      </c>
      <c r="D40" s="460" t="s">
        <v>78</v>
      </c>
      <c r="E40" s="461"/>
      <c r="F40" s="462"/>
      <c r="G40" s="437" t="s">
        <v>60</v>
      </c>
      <c r="H40" s="302"/>
    </row>
    <row r="41" spans="1:8" s="2" customFormat="1" ht="14.1" customHeight="1">
      <c r="B41" s="436"/>
      <c r="C41" s="466"/>
      <c r="D41" s="463"/>
      <c r="E41" s="463"/>
      <c r="F41" s="464"/>
      <c r="G41" s="438"/>
      <c r="H41" s="303"/>
    </row>
    <row r="42" spans="1:8" s="2" customFormat="1" ht="14.1" customHeight="1">
      <c r="B42" s="447" t="s">
        <v>62</v>
      </c>
      <c r="C42" s="441" t="str">
        <f>+C9</f>
        <v>平成27年6月7日（日）　13：30 ～ 16：30　　</v>
      </c>
      <c r="D42" s="442"/>
      <c r="E42" s="442"/>
      <c r="F42" s="443"/>
      <c r="G42" s="439"/>
      <c r="H42" s="303"/>
    </row>
    <row r="43" spans="1:8" s="2" customFormat="1" ht="14.1" customHeight="1">
      <c r="B43" s="448"/>
      <c r="C43" s="444"/>
      <c r="D43" s="445"/>
      <c r="E43" s="445"/>
      <c r="F43" s="446"/>
      <c r="G43" s="440"/>
      <c r="H43" s="304"/>
    </row>
    <row r="44" spans="1:8" ht="15" customHeight="1">
      <c r="B44" s="431" t="s">
        <v>90</v>
      </c>
      <c r="C44" s="432"/>
      <c r="D44" s="432"/>
      <c r="E44" s="432"/>
      <c r="F44" s="305" t="s">
        <v>9</v>
      </c>
      <c r="G44" s="433" t="s">
        <v>11</v>
      </c>
      <c r="H44" s="434"/>
    </row>
    <row r="45" spans="1:8" ht="15" customHeight="1">
      <c r="B45" s="294" t="s">
        <v>99</v>
      </c>
      <c r="C45" s="306" t="str">
        <f>+予算書!C48</f>
        <v>加藤　雅子</v>
      </c>
      <c r="D45" s="307" t="s">
        <v>77</v>
      </c>
      <c r="E45" s="308" t="s">
        <v>108</v>
      </c>
      <c r="F45" s="309" t="s">
        <v>57</v>
      </c>
      <c r="G45" s="426">
        <v>1000</v>
      </c>
      <c r="H45" s="427"/>
    </row>
    <row r="46" spans="1:8" ht="15" customHeight="1">
      <c r="B46" s="294" t="s">
        <v>64</v>
      </c>
      <c r="C46" s="310" t="str">
        <f>+予算書!D48</f>
        <v>土岐市</v>
      </c>
      <c r="D46" s="311"/>
      <c r="E46" s="312" t="str">
        <f>+予算書!F48</f>
        <v>岐阜市</v>
      </c>
      <c r="F46" s="309" t="s">
        <v>33</v>
      </c>
      <c r="G46" s="426">
        <f>+予算書!J48</f>
        <v>3500</v>
      </c>
      <c r="H46" s="427"/>
    </row>
    <row r="47" spans="1:8" ht="15" customHeight="1">
      <c r="B47" s="294" t="s">
        <v>64</v>
      </c>
      <c r="C47" s="310"/>
      <c r="D47" s="311"/>
      <c r="E47" s="312"/>
      <c r="F47" s="309" t="s">
        <v>33</v>
      </c>
      <c r="G47" s="426">
        <v>0</v>
      </c>
      <c r="H47" s="427"/>
    </row>
    <row r="48" spans="1:8" ht="15" customHeight="1">
      <c r="B48" s="294" t="s">
        <v>63</v>
      </c>
      <c r="C48" s="428"/>
      <c r="D48" s="429"/>
      <c r="E48" s="430"/>
      <c r="F48" s="309" t="s">
        <v>58</v>
      </c>
      <c r="G48" s="426">
        <v>0</v>
      </c>
      <c r="H48" s="427"/>
    </row>
    <row r="49" spans="2:8" ht="15" customHeight="1">
      <c r="B49" s="294" t="s">
        <v>74</v>
      </c>
      <c r="C49" s="428"/>
      <c r="D49" s="429"/>
      <c r="E49" s="430"/>
      <c r="F49" s="309" t="s">
        <v>59</v>
      </c>
      <c r="G49" s="426">
        <v>0</v>
      </c>
      <c r="H49" s="427"/>
    </row>
    <row r="50" spans="2:8" ht="15" customHeight="1">
      <c r="B50" s="294"/>
      <c r="C50" s="428"/>
      <c r="D50" s="429"/>
      <c r="E50" s="430"/>
      <c r="F50" s="309"/>
      <c r="G50" s="426">
        <v>0</v>
      </c>
      <c r="H50" s="427"/>
    </row>
    <row r="51" spans="2:8" ht="15" customHeight="1">
      <c r="B51" s="313"/>
      <c r="C51" s="265"/>
      <c r="D51" s="265"/>
      <c r="E51" s="265"/>
      <c r="F51" s="266" t="s">
        <v>83</v>
      </c>
      <c r="G51" s="458">
        <f>SUM(G45:G50)</f>
        <v>4500</v>
      </c>
      <c r="H51" s="459"/>
    </row>
    <row r="52" spans="2:8" ht="15.95" customHeight="1">
      <c r="B52" s="314"/>
      <c r="C52" s="267"/>
      <c r="D52" s="267"/>
      <c r="E52" s="268"/>
      <c r="F52" s="268"/>
      <c r="G52" s="268"/>
      <c r="H52" s="315"/>
    </row>
    <row r="53" spans="2:8" ht="24">
      <c r="B53" s="316" t="s">
        <v>66</v>
      </c>
      <c r="C53" s="245"/>
      <c r="D53" s="317" t="s">
        <v>67</v>
      </c>
      <c r="E53" s="245"/>
      <c r="F53" s="245"/>
      <c r="G53" s="245"/>
      <c r="H53" s="318"/>
    </row>
    <row r="54" spans="2:8" ht="15.95" customHeight="1">
      <c r="B54" s="319"/>
      <c r="C54" s="245"/>
      <c r="D54" s="245"/>
      <c r="E54" s="245"/>
      <c r="F54" s="245"/>
      <c r="G54" s="245"/>
      <c r="H54" s="318"/>
    </row>
    <row r="55" spans="2:8" ht="24">
      <c r="B55" s="320"/>
      <c r="C55" s="321" t="s">
        <v>69</v>
      </c>
      <c r="D55" s="322"/>
      <c r="E55" s="322"/>
      <c r="F55" s="323" t="s">
        <v>68</v>
      </c>
      <c r="G55" s="245"/>
      <c r="H55" s="318"/>
    </row>
    <row r="56" spans="2:8">
      <c r="B56" s="319"/>
      <c r="C56" s="245"/>
      <c r="D56" s="245"/>
      <c r="E56" s="245"/>
      <c r="F56" s="245"/>
      <c r="G56" s="245"/>
      <c r="H56" s="318"/>
    </row>
    <row r="57" spans="2:8">
      <c r="B57" s="319"/>
      <c r="C57" s="449" t="s">
        <v>70</v>
      </c>
      <c r="D57" s="449"/>
      <c r="E57" s="449"/>
      <c r="F57" s="449"/>
      <c r="G57" s="245"/>
      <c r="H57" s="318"/>
    </row>
    <row r="58" spans="2:8">
      <c r="B58" s="319"/>
      <c r="C58" s="245"/>
      <c r="D58" s="245"/>
      <c r="E58" s="245"/>
      <c r="F58" s="245"/>
      <c r="G58" s="245"/>
      <c r="H58" s="318"/>
    </row>
    <row r="59" spans="2:8">
      <c r="B59" s="319"/>
      <c r="C59" s="245"/>
      <c r="D59" s="245"/>
      <c r="E59" s="245"/>
      <c r="F59" s="245"/>
      <c r="G59" s="245"/>
      <c r="H59" s="318"/>
    </row>
    <row r="60" spans="2:8" ht="24">
      <c r="B60" s="319"/>
      <c r="C60" s="321" t="s">
        <v>71</v>
      </c>
      <c r="D60" s="322"/>
      <c r="E60" s="322"/>
      <c r="F60" s="323"/>
      <c r="G60" s="245"/>
      <c r="H60" s="324" t="s">
        <v>72</v>
      </c>
    </row>
    <row r="61" spans="2:8">
      <c r="B61" s="325"/>
      <c r="C61" s="326"/>
      <c r="D61" s="326"/>
      <c r="E61" s="326"/>
      <c r="F61" s="326"/>
      <c r="G61" s="326"/>
      <c r="H61" s="327"/>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2015-06-23T06:27:40Z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