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450"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<sst xmlns="http://schemas.openxmlformats.org/spreadsheetml/2006/main" count="899" uniqueCount="284">
  <si>
    <t>小計</t>
  </si>
  <si>
    <t>消費税</t>
  </si>
  <si>
    <t>合計</t>
  </si>
  <si>
    <t>会長</t>
  </si>
  <si>
    <t>学術部総括</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</si>
  <si>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</si>
  <si>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</si>
  <si>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</si>
  <si>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</si>
  <si>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</si>
  <si>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</si>
  <si>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</si>
  <si>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</si>
  <si>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</si>
  <si>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</si>
  <si>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</si>
  <si>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</si>
  <si>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</si>
  <si>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</si>
  <si>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</si>
  <si>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</si>
  <si>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</si>
  <si>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</si>
  <si>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</si>
  <si>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</si>
  <si>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</si>
  <si>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</si>
  <si>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</si>
  <si>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</si>
  <si>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</si>
  <si>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</si>
  <si>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</si>
  <si>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</si>
  <si>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</si>
  <si>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</si>
  <si>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</si>
  <si>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</si>
  <si>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</si>
  <si>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</si>
  <si>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</si>
  <si>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</si>
  <si>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</si>
  <si>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</si>
  <si>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</si>
  <si>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</si>
  <si>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</si>
  <si>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</si>
  <si>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</si>
  <si>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</si>
  <si>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</si>
  <si>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</si>
  <si>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</si>
  <si>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</si>
  <si>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</si>
  <si>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</si>
  <si>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</si>
  <si>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</si>
  <si>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</si>
  <si>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</si>
  <si>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</si>
  <si>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</si>
  <si>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</si>
  <si>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</si>
  <si>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</si>
  <si>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</si>
  <si>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</si>
  <si>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</si>
  <si>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</si>
  <si>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</si>
  <si>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</si>
  <si>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</si>
  <si>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</si>
  <si>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</si>
  <si>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</si>
  <si>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</si>
  <si>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</si>
  <si>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</si>
  <si>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</si>
  <si>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</si>
  <si>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</si>
  <si>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</si>
  <si>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</si>
  <si>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</si>
  <si>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</si>
  <si>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</si>
  <si>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</si>
  <si>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</si>
  <si>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</si>
  <si>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</si>
  <si>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</si>
  <si>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</si>
  <si>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</si>
  <si>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</si>
  <si>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</si>
  <si>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</si>
  <si>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</si>
  <si>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</si>
  <si>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</si>
  <si>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</si>
  <si>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</si>
  <si>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</si>
  <si>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</si>
  <si>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</si>
  <si>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</si>
  <si>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</si>
  <si>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</si>
  <si>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</si>
  <si>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</si>
  <si>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</si>
  <si>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</si>
  <si>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</si>
  <si>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</si>
  <si>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</si>
  <si>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</si>
  <si>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</si>
  <si>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</si>
  <si>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</si>
  <si>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</si>
  <si>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</si>
  <si>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</si>
  <si>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</si>
  <si>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</si>
  <si>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</si>
  <si>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</si>
  <si>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</si>
  <si>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</si>
  <si>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</si>
  <si>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</si>
  <si>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</si>
  <si>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</si>
  <si>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</si>
  <si>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</si>
  <si>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</si>
  <si>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</si>
  <si>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</si>
  <si>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</si>
  <si>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</si>
  <si>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</si>
  <si>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</si>
  <si>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</si>
  <si>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</si>
  <si>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</si>
  <si>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</si>
  <si>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</si>
  <si>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</si>
  <si>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</si>
  <si>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</si>
  <si>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</si>
  <si>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</si>
  <si>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</si>
  <si>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</si>
  <si>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</si>
  <si>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</si>
  <si>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</si>
  <si>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</si>
  <si>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</si>
  <si>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</si>
  <si>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</si>
  <si>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</si>
  <si>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</si>
  <si>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</si>
  <si>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</si>
  <si>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</si>
  <si>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</si>
  <si>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</si>
  <si>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</si>
  <si>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</si>
  <si>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</si>
  <si>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</si>
  <si>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</si>
  <si>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</si>
  <si>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</si>
  <si>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</si>
  <si>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</si>
  <si>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</si>
  <si>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</si>
  <si>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</si>
  <si>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</si>
  <si>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</si>
  <si>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</si>
  <si>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</si>
  <si>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</si>
  <si>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</si>
  <si>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</si>
  <si>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</si>
  <si>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</si>
  <si>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</si>
  <si>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</si>
  <si>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</si>
  <si>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</si>
  <si>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</si>
  <si>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</si>
  <si>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</si>
  <si>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</si>
  <si>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</si>
  <si>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</si>
  <si>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</si>
  <si>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</si>
  <si>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</si>
  <si>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</si>
  <si>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</si>
  <si>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</si>
  <si>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</si>
  <si>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</si>
  <si>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</si>
  <si>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</si>
  <si>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</si>
  <si>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</si>
  <si>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</si>
  <si>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</si>
  <si>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</si>
  <si>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</si>
  <si>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</si>
  <si>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</si>
  <si>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</si>
  <si>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</si>
  <si>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</si>
  <si>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</si>
  <si>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</si>
  <si>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</si>
  <si>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</si>
  <si>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</si>
  <si>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</si>
  <si>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</si>
  <si>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</si>
  <si>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</si>
  <si>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</si>
  <si>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</si>
  <si>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</si>
  <si>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源泉税</t>
  </si>
  <si>
    <r>
      <t>Excel</t>
    </r>
    <r>
      <rPr>
        <b/>
        <sz val="11"/>
        <color indexed="14"/>
        <rFont val="ＭＳ Ｐゴシック"/>
        <family val="3"/>
      </rPr>
      <t>の見出し「源泉計算式」のBOX②で計算して入力して下さい</t>
    </r>
  </si>
  <si>
    <t>源泉税</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</si>
  <si>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</si>
  <si>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</si>
  <si>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</si>
  <si>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</si>
  <si>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</si>
  <si>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</si>
  <si>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</si>
  <si>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</si>
  <si>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</si>
  <si>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</si>
  <si>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</si>
  <si>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血26－</t>
  </si>
  <si>
    <t>一般社団法人　岐阜県臨床検査技師会　参加受付表</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</si>
  <si>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</si>
  <si>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</si>
  <si>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</si>
  <si>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</si>
  <si>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</si>
  <si>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</si>
  <si>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</si>
  <si>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</si>
  <si>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</si>
  <si>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</si>
  <si>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</si>
  <si>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</si>
  <si>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</si>
  <si>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兼子　徹</t>
  </si>
  <si>
    <t>浅野　敦</t>
  </si>
  <si>
    <t xml:space="preserve"> </t>
  </si>
  <si>
    <t>講師料 1名</t>
  </si>
  <si>
    <t>講師1名　交通費　合計</t>
  </si>
  <si>
    <t>部門長1名　日当　各1,000円</t>
  </si>
  <si>
    <t>部門長1名　交通費　合計</t>
  </si>
  <si>
    <t>臨床生理部門長</t>
  </si>
  <si>
    <t>臨床生理</t>
  </si>
  <si>
    <t>学術部発36号</t>
  </si>
  <si>
    <t>平成26年11月29日（土）　14：00 ～ 16：15</t>
  </si>
  <si>
    <t>高山赤十字病院　本館３階　講堂</t>
  </si>
  <si>
    <t>「Sonographerに必要な左房評価・心不全評価についての基礎知識」 講師：高山赤十字病院　　倉家　淳　技師</t>
  </si>
  <si>
    <t>「不整脈専門医が教える　12誘導心電図・ホルター心電図の読み方」　講師：岐阜大学医学部附属病院　中島　孝　先生</t>
  </si>
  <si>
    <t>会員講師１名　日当　各1,000円</t>
  </si>
  <si>
    <t>会員講師１名　交通費　合計</t>
  </si>
  <si>
    <t>倉家　淳</t>
  </si>
  <si>
    <t>飛騨市</t>
  </si>
  <si>
    <t>野久　謙</t>
  </si>
  <si>
    <t>高山市</t>
  </si>
  <si>
    <t>中島　孝</t>
  </si>
  <si>
    <t>林　博之</t>
  </si>
  <si>
    <t>各務原市</t>
  </si>
  <si>
    <t>高山市</t>
  </si>
  <si>
    <t>会員講師2名　交通費　合計</t>
  </si>
  <si>
    <t>会員講師2名　日当　各1,000円</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</si>
</sst>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106">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8"/>
      <color indexed="10"/>
      <name val="ＭＳ Ｐ明朝"/>
      <family val="1"/>
    </font>
    <font>
      <sz val="11"/>
      <color indexed="9"/>
      <name val="Calibri"/>
      <family val="2"/>
    </font>
    <font>
      <b/>
      <sz val="18"/>
      <color indexed="49"/>
      <name val="Cambria"/>
      <family val="1"/>
    </font>
    <font>
      <b/>
      <sz val="11"/>
      <color indexed="9"/>
      <name val="Calibri"/>
      <family val="2"/>
    </font>
    <font>
      <sz val="11"/>
      <color indexed="60"/>
      <name val="Calibri"/>
      <family val="2"/>
    </font>
    <font>
      <sz val="11"/>
      <color indexed="52"/>
      <name val="Calibri"/>
      <family val="2"/>
    </font>
    <font>
      <sz val="11"/>
      <color indexed="36"/>
      <name val="Calibri"/>
      <family val="2"/>
    </font>
    <font>
      <b/>
      <sz val="11"/>
      <color indexed="52"/>
      <name val="Calibri"/>
      <family val="2"/>
    </font>
    <font>
      <sz val="11"/>
      <color indexed="10"/>
      <name val="Calibri"/>
      <family val="2"/>
    </font>
    <font>
      <b/>
      <sz val="15"/>
      <color indexed="49"/>
      <name val="Calibri"/>
      <family val="2"/>
    </font>
    <font>
      <b/>
      <sz val="13"/>
      <color indexed="49"/>
      <name val="Calibri"/>
      <family val="2"/>
    </font>
    <font>
      <b/>
      <sz val="11"/>
      <color indexed="49"/>
      <name val="Calibri"/>
      <family val="2"/>
    </font>
    <font>
      <b/>
      <sz val="11"/>
      <color indexed="8"/>
      <name val="Calibri"/>
      <family val="2"/>
    </font>
    <font>
      <b/>
      <sz val="11"/>
      <color indexed="63"/>
      <name val="Calibri"/>
      <family val="2"/>
    </font>
    <font>
      <i/>
      <sz val="11"/>
      <color indexed="23"/>
      <name val="Calibri"/>
      <family val="2"/>
    </font>
    <font>
      <sz val="11"/>
      <color indexed="61"/>
      <name val="Calibri"/>
      <family val="2"/>
    </font>
    <font>
      <sz val="11"/>
      <color indexed="17"/>
      <name val="Calibri"/>
      <family val="2"/>
    </font>
    <font>
      <sz val="9"/>
      <color indexed="8"/>
      <name val="ＭＳ Ｐゴシック"/>
      <family val="3"/>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s>
  <fills count="46">
    <fill>
      <patternFill/>
    </fill>
    <fill>
      <patternFill patternType="gray125"/>
    </fill>
    <fill>
      <patternFill patternType="solid">
        <fgColor indexed="41"/>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style="thin">
        <color indexed="41"/>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
      <left>
        <color indexed="63"/>
      </left>
      <right style="thin">
        <color indexed="61"/>
      </right>
      <top style="thin">
        <color indexed="41"/>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28" fillId="0" borderId="0">
      <alignment/>
      <protection/>
    </xf>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4" fillId="31" borderId="4" applyNumberFormat="0" applyAlignment="0" applyProtection="0"/>
    <xf numFmtId="0" fontId="34" fillId="0" borderId="0" applyNumberFormat="0" applyFill="0" applyBorder="0" applyAlignment="0" applyProtection="0"/>
    <xf numFmtId="0" fontId="105" fillId="32" borderId="0" applyNumberFormat="0" applyBorder="0" applyAlignment="0" applyProtection="0"/>
  </cellStyleXfs>
  <cellXfs count="423">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33"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33" borderId="0" xfId="0" applyFont="1" applyFill="1" applyBorder="1" applyAlignment="1">
      <alignment/>
    </xf>
    <xf numFmtId="0" fontId="4" fillId="33"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33"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34" borderId="10" xfId="0" applyNumberFormat="1" applyFont="1" applyFill="1" applyBorder="1" applyAlignment="1">
      <alignment horizontal="center" vertical="center"/>
    </xf>
    <xf numFmtId="0" fontId="14" fillId="34" borderId="11" xfId="0" applyFont="1" applyFill="1" applyBorder="1" applyAlignment="1">
      <alignment horizontal="center" vertical="center"/>
    </xf>
    <xf numFmtId="2" fontId="21" fillId="33" borderId="12" xfId="0" applyNumberFormat="1" applyFont="1" applyFill="1" applyBorder="1" applyAlignment="1">
      <alignment horizontal="left" vertical="center"/>
    </xf>
    <xf numFmtId="197" fontId="7" fillId="35" borderId="12" xfId="0" applyNumberFormat="1" applyFont="1" applyFill="1" applyBorder="1" applyAlignment="1">
      <alignment vertical="center"/>
    </xf>
    <xf numFmtId="197" fontId="7" fillId="33"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33" borderId="0" xfId="0" applyNumberFormat="1" applyFont="1" applyFill="1" applyBorder="1" applyAlignment="1">
      <alignment horizontal="left" vertical="center"/>
    </xf>
    <xf numFmtId="0" fontId="21" fillId="33" borderId="0" xfId="0" applyNumberFormat="1" applyFont="1" applyFill="1" applyBorder="1" applyAlignment="1">
      <alignment horizontal="left" vertical="center" wrapText="1"/>
    </xf>
    <xf numFmtId="0" fontId="7" fillId="33"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33" borderId="0" xfId="0" applyNumberFormat="1" applyFont="1" applyFill="1" applyBorder="1" applyAlignment="1">
      <alignment/>
    </xf>
    <xf numFmtId="0" fontId="26" fillId="33" borderId="0" xfId="33" applyNumberFormat="1" applyFont="1" applyFill="1" applyBorder="1" applyAlignment="1" applyProtection="1">
      <alignment/>
      <protection/>
    </xf>
    <xf numFmtId="0" fontId="29" fillId="33" borderId="0" xfId="33" applyNumberFormat="1" applyFont="1" applyFill="1" applyBorder="1" applyAlignment="1" applyProtection="1">
      <alignment/>
      <protection/>
    </xf>
    <xf numFmtId="0" fontId="26" fillId="33" borderId="14" xfId="33" applyNumberFormat="1" applyFont="1" applyFill="1" applyBorder="1" applyAlignment="1" applyProtection="1">
      <alignment/>
      <protection/>
    </xf>
    <xf numFmtId="0" fontId="29" fillId="33" borderId="14" xfId="33" applyNumberFormat="1" applyFont="1" applyFill="1" applyBorder="1" applyAlignment="1" applyProtection="1">
      <alignment/>
      <protection/>
    </xf>
    <xf numFmtId="0" fontId="0" fillId="0" borderId="14" xfId="0" applyBorder="1" applyAlignment="1">
      <alignment/>
    </xf>
    <xf numFmtId="0" fontId="30" fillId="33" borderId="14" xfId="44" applyNumberFormat="1" applyFill="1" applyBorder="1" applyAlignment="1" applyProtection="1">
      <alignment/>
      <protection/>
    </xf>
    <xf numFmtId="0" fontId="26" fillId="33" borderId="15" xfId="0" applyNumberFormat="1" applyFont="1" applyFill="1" applyBorder="1" applyAlignment="1">
      <alignment/>
    </xf>
    <xf numFmtId="0" fontId="26" fillId="33" borderId="16" xfId="0" applyNumberFormat="1" applyFont="1" applyFill="1" applyBorder="1" applyAlignment="1">
      <alignment/>
    </xf>
    <xf numFmtId="0" fontId="26" fillId="33" borderId="17" xfId="0" applyNumberFormat="1" applyFont="1" applyFill="1" applyBorder="1" applyAlignment="1">
      <alignment/>
    </xf>
    <xf numFmtId="0" fontId="26" fillId="33" borderId="18" xfId="0" applyNumberFormat="1" applyFont="1" applyFill="1" applyBorder="1" applyAlignment="1">
      <alignment/>
    </xf>
    <xf numFmtId="0" fontId="26" fillId="33" borderId="19" xfId="0" applyNumberFormat="1" applyFont="1" applyFill="1" applyBorder="1" applyAlignment="1">
      <alignment/>
    </xf>
    <xf numFmtId="0" fontId="0" fillId="0" borderId="0" xfId="0" applyBorder="1" applyAlignment="1">
      <alignment/>
    </xf>
    <xf numFmtId="0" fontId="26" fillId="33" borderId="20" xfId="0" applyNumberFormat="1" applyFont="1" applyFill="1" applyBorder="1" applyAlignment="1">
      <alignment/>
    </xf>
    <xf numFmtId="0" fontId="26" fillId="33" borderId="21" xfId="0" applyNumberFormat="1" applyFont="1" applyFill="1" applyBorder="1" applyAlignment="1">
      <alignment/>
    </xf>
    <xf numFmtId="0" fontId="26" fillId="33" borderId="22" xfId="0" applyNumberFormat="1" applyFont="1" applyFill="1" applyBorder="1" applyAlignment="1">
      <alignment/>
    </xf>
    <xf numFmtId="0" fontId="15" fillId="33" borderId="0" xfId="0" applyNumberFormat="1" applyFont="1" applyFill="1" applyBorder="1" applyAlignment="1">
      <alignment/>
    </xf>
    <xf numFmtId="0" fontId="33" fillId="33" borderId="0" xfId="0" applyNumberFormat="1" applyFont="1" applyFill="1" applyBorder="1" applyAlignment="1">
      <alignment/>
    </xf>
    <xf numFmtId="0" fontId="26" fillId="33" borderId="23" xfId="33" applyNumberFormat="1" applyFont="1" applyFill="1" applyBorder="1" applyAlignment="1" applyProtection="1">
      <alignment/>
      <protection/>
    </xf>
    <xf numFmtId="0" fontId="29" fillId="33" borderId="23" xfId="33" applyNumberFormat="1" applyFont="1" applyFill="1" applyBorder="1" applyAlignment="1" applyProtection="1">
      <alignment/>
      <protection/>
    </xf>
    <xf numFmtId="2" fontId="21" fillId="36" borderId="12" xfId="0" applyNumberFormat="1" applyFont="1" applyFill="1" applyBorder="1" applyAlignment="1">
      <alignment horizontal="left" vertical="center"/>
    </xf>
    <xf numFmtId="197" fontId="7" fillId="35" borderId="24" xfId="0" applyNumberFormat="1" applyFont="1" applyFill="1" applyBorder="1" applyAlignment="1">
      <alignment vertical="center"/>
    </xf>
    <xf numFmtId="0" fontId="13" fillId="33" borderId="0" xfId="0" applyNumberFormat="1" applyFont="1" applyFill="1" applyBorder="1" applyAlignment="1">
      <alignment horizontal="left"/>
    </xf>
    <xf numFmtId="0" fontId="26" fillId="33"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33" borderId="21" xfId="33" applyNumberFormat="1" applyFont="1" applyFill="1" applyBorder="1" applyAlignment="1" applyProtection="1">
      <alignment/>
      <protection/>
    </xf>
    <xf numFmtId="0" fontId="26" fillId="33" borderId="25" xfId="33" applyNumberFormat="1" applyFont="1" applyFill="1" applyBorder="1" applyAlignment="1" applyProtection="1">
      <alignment/>
      <protection/>
    </xf>
    <xf numFmtId="0" fontId="13" fillId="33" borderId="14" xfId="0" applyNumberFormat="1" applyFont="1" applyFill="1" applyBorder="1" applyAlignment="1">
      <alignment horizontal="left"/>
    </xf>
    <xf numFmtId="0" fontId="13" fillId="33" borderId="26" xfId="0" applyNumberFormat="1" applyFont="1" applyFill="1" applyBorder="1" applyAlignment="1">
      <alignment horizontal="left"/>
    </xf>
    <xf numFmtId="0" fontId="16" fillId="0" borderId="0" xfId="0" applyFont="1" applyAlignment="1">
      <alignment horizontal="center"/>
    </xf>
    <xf numFmtId="0" fontId="30" fillId="33" borderId="0" xfId="44" applyNumberFormat="1" applyFill="1" applyBorder="1" applyAlignment="1" applyProtection="1">
      <alignment/>
      <protection/>
    </xf>
    <xf numFmtId="0" fontId="26" fillId="33" borderId="27" xfId="33" applyNumberFormat="1" applyFont="1" applyFill="1" applyBorder="1" applyAlignment="1" applyProtection="1">
      <alignment/>
      <protection/>
    </xf>
    <xf numFmtId="0" fontId="29" fillId="33"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33" borderId="28" xfId="0" applyNumberFormat="1" applyFont="1" applyFill="1" applyBorder="1" applyAlignment="1">
      <alignment horizontal="center" vertical="center"/>
    </xf>
    <xf numFmtId="0" fontId="0" fillId="33" borderId="29" xfId="0" applyFill="1" applyBorder="1" applyAlignment="1">
      <alignment horizontal="left" vertical="center"/>
    </xf>
    <xf numFmtId="2" fontId="13" fillId="33"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36" borderId="12" xfId="0" applyNumberFormat="1" applyFont="1" applyFill="1" applyBorder="1" applyAlignment="1">
      <alignment horizontal="center" vertical="center"/>
    </xf>
    <xf numFmtId="0" fontId="21" fillId="33"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33" borderId="34" xfId="0" applyNumberFormat="1" applyFont="1" applyFill="1" applyBorder="1" applyAlignment="1">
      <alignment horizontal="center" vertical="center"/>
    </xf>
    <xf numFmtId="2" fontId="17" fillId="33" borderId="18" xfId="0" applyNumberFormat="1" applyFont="1" applyFill="1" applyBorder="1" applyAlignment="1">
      <alignment horizontal="left" vertical="center"/>
    </xf>
    <xf numFmtId="0" fontId="5" fillId="33"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34" borderId="35" xfId="0" applyNumberFormat="1" applyFont="1" applyFill="1" applyBorder="1" applyAlignment="1">
      <alignment horizontal="center" vertical="center"/>
    </xf>
    <xf numFmtId="0" fontId="21" fillId="33" borderId="29" xfId="0" applyNumberFormat="1" applyFont="1" applyFill="1" applyBorder="1" applyAlignment="1">
      <alignment horizontal="left" vertical="center" wrapText="1"/>
    </xf>
    <xf numFmtId="0" fontId="21" fillId="33" borderId="29" xfId="0" applyNumberFormat="1" applyFont="1" applyFill="1" applyBorder="1" applyAlignment="1">
      <alignment horizontal="center" vertical="center" wrapText="1"/>
    </xf>
    <xf numFmtId="0" fontId="21" fillId="33"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33" borderId="28" xfId="0" applyNumberFormat="1" applyFont="1" applyFill="1" applyBorder="1" applyAlignment="1">
      <alignment horizontal="left" vertical="center" wrapText="1"/>
    </xf>
    <xf numFmtId="0" fontId="7" fillId="33" borderId="29" xfId="0" applyFont="1" applyFill="1" applyBorder="1" applyAlignment="1">
      <alignment horizontal="left" vertical="center" wrapText="1"/>
    </xf>
    <xf numFmtId="0" fontId="0" fillId="0" borderId="24" xfId="0" applyBorder="1" applyAlignment="1">
      <alignment vertical="center"/>
    </xf>
    <xf numFmtId="0" fontId="21" fillId="33" borderId="28" xfId="0" applyNumberFormat="1" applyFont="1" applyFill="1" applyBorder="1" applyAlignment="1">
      <alignment horizontal="left" vertical="center"/>
    </xf>
    <xf numFmtId="0" fontId="21" fillId="36" borderId="28" xfId="0" applyNumberFormat="1" applyFont="1" applyFill="1" applyBorder="1" applyAlignment="1">
      <alignment horizontal="left" vertical="center"/>
    </xf>
    <xf numFmtId="203" fontId="9" fillId="35" borderId="12" xfId="0" applyNumberFormat="1" applyFont="1" applyFill="1" applyBorder="1" applyAlignment="1">
      <alignment vertical="center"/>
    </xf>
    <xf numFmtId="0" fontId="21" fillId="33" borderId="29" xfId="0" applyFont="1" applyFill="1" applyBorder="1" applyAlignment="1">
      <alignment horizontal="center" vertical="center" wrapText="1"/>
    </xf>
    <xf numFmtId="2" fontId="21" fillId="36" borderId="12" xfId="0" applyNumberFormat="1" applyFont="1" applyFill="1" applyBorder="1" applyAlignment="1">
      <alignment horizontal="right" vertical="center"/>
    </xf>
    <xf numFmtId="0" fontId="21" fillId="33" borderId="29" xfId="0" applyNumberFormat="1" applyFont="1" applyFill="1" applyBorder="1" applyAlignment="1">
      <alignment horizontal="left" vertical="center"/>
    </xf>
    <xf numFmtId="2" fontId="21" fillId="33"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36" borderId="29" xfId="0" applyFont="1" applyFill="1" applyBorder="1" applyAlignment="1">
      <alignment horizontal="left" vertical="center" wrapText="1"/>
    </xf>
    <xf numFmtId="0" fontId="21" fillId="36" borderId="29" xfId="0" applyNumberFormat="1" applyFont="1" applyFill="1" applyBorder="1" applyAlignment="1">
      <alignment horizontal="left" vertical="center" wrapText="1"/>
    </xf>
    <xf numFmtId="0" fontId="2" fillId="36" borderId="24" xfId="0" applyFont="1" applyFill="1" applyBorder="1" applyAlignment="1">
      <alignment vertical="center"/>
    </xf>
    <xf numFmtId="0" fontId="21" fillId="36" borderId="29" xfId="0" applyNumberFormat="1" applyFont="1" applyFill="1" applyBorder="1" applyAlignment="1">
      <alignment horizontal="left" vertical="center"/>
    </xf>
    <xf numFmtId="0" fontId="21" fillId="36" borderId="29" xfId="0" applyFont="1" applyFill="1" applyBorder="1" applyAlignment="1">
      <alignment horizontal="center" vertical="center" wrapText="1"/>
    </xf>
    <xf numFmtId="0" fontId="21" fillId="36" borderId="28" xfId="0" applyNumberFormat="1" applyFont="1" applyFill="1" applyBorder="1" applyAlignment="1">
      <alignment horizontal="right" vertical="center" wrapText="1"/>
    </xf>
    <xf numFmtId="0" fontId="21" fillId="36" borderId="29" xfId="0" applyNumberFormat="1" applyFont="1" applyFill="1" applyBorder="1" applyAlignment="1">
      <alignment horizontal="right" vertical="center" wrapText="1"/>
    </xf>
    <xf numFmtId="0" fontId="21" fillId="33" borderId="29" xfId="0" applyNumberFormat="1" applyFont="1" applyFill="1" applyBorder="1" applyAlignment="1">
      <alignment horizontal="right" vertical="center" wrapText="1"/>
    </xf>
    <xf numFmtId="0" fontId="21" fillId="36" borderId="29"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7" fillId="36" borderId="29" xfId="0" applyFont="1" applyFill="1" applyBorder="1" applyAlignment="1">
      <alignment horizontal="right" vertical="center" wrapText="1"/>
    </xf>
    <xf numFmtId="0" fontId="7" fillId="33" borderId="29" xfId="0" applyFont="1" applyFill="1" applyBorder="1" applyAlignment="1">
      <alignment horizontal="right" vertical="center" wrapText="1"/>
    </xf>
    <xf numFmtId="0" fontId="2" fillId="33" borderId="24" xfId="0" applyFont="1" applyFill="1" applyBorder="1" applyAlignment="1">
      <alignment vertical="center"/>
    </xf>
    <xf numFmtId="0" fontId="3" fillId="33" borderId="0" xfId="0" applyFont="1" applyFill="1" applyAlignment="1">
      <alignment/>
    </xf>
    <xf numFmtId="2" fontId="21" fillId="33"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37"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38" borderId="44" xfId="0" applyFont="1" applyFill="1" applyBorder="1" applyAlignment="1">
      <alignment horizontal="left" vertical="center"/>
    </xf>
    <xf numFmtId="0" fontId="26" fillId="38" borderId="45" xfId="0" applyFont="1" applyFill="1" applyBorder="1" applyAlignment="1">
      <alignment horizontal="left" vertical="center"/>
    </xf>
    <xf numFmtId="0" fontId="26" fillId="38" borderId="45" xfId="0" applyFont="1" applyFill="1" applyBorder="1" applyAlignment="1">
      <alignment horizontal="center"/>
    </xf>
    <xf numFmtId="0" fontId="0" fillId="38" borderId="45" xfId="0" applyFill="1" applyBorder="1" applyAlignment="1">
      <alignment horizontal="center"/>
    </xf>
    <xf numFmtId="0" fontId="0" fillId="38" borderId="38" xfId="0" applyFill="1" applyBorder="1" applyAlignment="1">
      <alignment horizontal="center"/>
    </xf>
    <xf numFmtId="197" fontId="7" fillId="38" borderId="12" xfId="0" applyNumberFormat="1" applyFont="1" applyFill="1" applyBorder="1" applyAlignment="1">
      <alignment vertical="center"/>
    </xf>
    <xf numFmtId="197" fontId="7" fillId="39" borderId="12" xfId="0" applyNumberFormat="1" applyFont="1" applyFill="1" applyBorder="1" applyAlignment="1">
      <alignment vertical="center"/>
    </xf>
    <xf numFmtId="203" fontId="7" fillId="39" borderId="12" xfId="0" applyNumberFormat="1" applyFont="1" applyFill="1" applyBorder="1" applyAlignment="1">
      <alignment vertical="center"/>
    </xf>
    <xf numFmtId="203" fontId="7" fillId="40" borderId="12" xfId="0" applyNumberFormat="1" applyFont="1" applyFill="1" applyBorder="1" applyAlignment="1">
      <alignment vertical="center"/>
    </xf>
    <xf numFmtId="197" fontId="7" fillId="40" borderId="12" xfId="0" applyNumberFormat="1" applyFont="1" applyFill="1" applyBorder="1" applyAlignment="1">
      <alignment vertical="center"/>
    </xf>
    <xf numFmtId="204" fontId="3" fillId="33" borderId="0" xfId="0" applyNumberFormat="1" applyFont="1" applyFill="1" applyBorder="1" applyAlignment="1">
      <alignment/>
    </xf>
    <xf numFmtId="197" fontId="21" fillId="36" borderId="29" xfId="0" applyNumberFormat="1" applyFont="1" applyFill="1" applyBorder="1" applyAlignment="1">
      <alignment horizontal="right" vertical="center" wrapText="1"/>
    </xf>
    <xf numFmtId="197" fontId="21" fillId="33" borderId="29" xfId="0" applyNumberFormat="1" applyFont="1" applyFill="1" applyBorder="1" applyAlignment="1">
      <alignment horizontal="right" vertical="center" wrapText="1"/>
    </xf>
    <xf numFmtId="203" fontId="9" fillId="35" borderId="46" xfId="0" applyNumberFormat="1" applyFont="1" applyFill="1" applyBorder="1" applyAlignment="1">
      <alignment vertical="center"/>
    </xf>
    <xf numFmtId="0" fontId="21" fillId="33" borderId="47" xfId="0" applyNumberFormat="1" applyFont="1" applyFill="1" applyBorder="1" applyAlignment="1">
      <alignment horizontal="left" vertical="center" wrapText="1"/>
    </xf>
    <xf numFmtId="0" fontId="7" fillId="33"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33"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33" borderId="28" xfId="0" applyNumberFormat="1" applyFont="1" applyFill="1" applyBorder="1" applyAlignment="1">
      <alignment horizontal="left" vertical="center"/>
    </xf>
    <xf numFmtId="2" fontId="21" fillId="33" borderId="54" xfId="0" applyNumberFormat="1" applyFont="1" applyFill="1" applyBorder="1" applyAlignment="1">
      <alignment horizontal="left" vertical="center"/>
    </xf>
    <xf numFmtId="2" fontId="21" fillId="33" borderId="48" xfId="0" applyNumberFormat="1" applyFont="1" applyFill="1" applyBorder="1" applyAlignment="1">
      <alignment horizontal="left" vertical="center"/>
    </xf>
    <xf numFmtId="0" fontId="26" fillId="33" borderId="26" xfId="33" applyNumberFormat="1" applyFont="1" applyFill="1" applyBorder="1" applyAlignment="1" applyProtection="1">
      <alignment/>
      <protection/>
    </xf>
    <xf numFmtId="0" fontId="26" fillId="33" borderId="55" xfId="33" applyNumberFormat="1" applyFont="1" applyFill="1" applyBorder="1" applyAlignment="1" applyProtection="1">
      <alignment/>
      <protection/>
    </xf>
    <xf numFmtId="0" fontId="29" fillId="33"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34" borderId="0" xfId="0" applyFont="1" applyFill="1" applyAlignment="1">
      <alignment/>
    </xf>
    <xf numFmtId="41" fontId="59" fillId="34"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4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33" borderId="0" xfId="50" applyFont="1" applyFill="1" applyBorder="1" applyAlignment="1">
      <alignment vertical="center"/>
    </xf>
    <xf numFmtId="41" fontId="57" fillId="0" borderId="0" xfId="50" applyFont="1" applyBorder="1" applyAlignment="1">
      <alignment vertical="center"/>
    </xf>
    <xf numFmtId="41" fontId="57" fillId="33" borderId="0" xfId="50" applyFont="1" applyFill="1" applyBorder="1" applyAlignment="1">
      <alignment vertical="center"/>
    </xf>
    <xf numFmtId="41" fontId="57" fillId="0" borderId="59" xfId="50" applyFont="1" applyBorder="1" applyAlignment="1">
      <alignment vertical="center"/>
    </xf>
    <xf numFmtId="41" fontId="57" fillId="41" borderId="61" xfId="50" applyFont="1" applyFill="1" applyBorder="1" applyAlignment="1" applyProtection="1">
      <alignment vertical="center"/>
      <protection locked="0"/>
    </xf>
    <xf numFmtId="0" fontId="59" fillId="0" borderId="0" xfId="0" applyFont="1" applyAlignment="1">
      <alignment/>
    </xf>
    <xf numFmtId="0" fontId="0" fillId="42" borderId="0" xfId="0" applyFill="1" applyAlignment="1">
      <alignment/>
    </xf>
    <xf numFmtId="41" fontId="56" fillId="42" borderId="0" xfId="50" applyFont="1" applyFill="1" applyAlignment="1">
      <alignment vertical="center"/>
    </xf>
    <xf numFmtId="41" fontId="61" fillId="42" borderId="0" xfId="50" applyFont="1" applyFill="1" applyAlignment="1">
      <alignment vertical="center"/>
    </xf>
    <xf numFmtId="41" fontId="62" fillId="42" borderId="0" xfId="50" applyFont="1" applyFill="1" applyAlignment="1">
      <alignment vertical="center"/>
    </xf>
    <xf numFmtId="57" fontId="0" fillId="42" borderId="0" xfId="0" applyNumberFormat="1" applyFill="1" applyAlignment="1">
      <alignment/>
    </xf>
    <xf numFmtId="0" fontId="0" fillId="33"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43" borderId="0" xfId="50" applyFont="1" applyFill="1" applyAlignment="1">
      <alignment vertical="center"/>
    </xf>
    <xf numFmtId="0" fontId="0" fillId="43" borderId="0" xfId="0" applyFill="1" applyAlignment="1">
      <alignment/>
    </xf>
    <xf numFmtId="41" fontId="62" fillId="33" borderId="0" xfId="50" applyFont="1" applyFill="1" applyAlignment="1">
      <alignment vertical="center"/>
    </xf>
    <xf numFmtId="41" fontId="62" fillId="3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41" borderId="36" xfId="50" applyFont="1" applyFill="1" applyBorder="1" applyAlignment="1">
      <alignment vertical="center"/>
    </xf>
    <xf numFmtId="0" fontId="0" fillId="0" borderId="42" xfId="0" applyBorder="1" applyAlignment="1">
      <alignment horizontal="center" vertical="center"/>
    </xf>
    <xf numFmtId="0" fontId="57" fillId="44" borderId="0" xfId="0" applyFont="1" applyFill="1" applyBorder="1" applyAlignment="1">
      <alignment/>
    </xf>
    <xf numFmtId="41" fontId="65" fillId="44" borderId="0" xfId="50" applyFont="1" applyFill="1" applyBorder="1" applyAlignment="1">
      <alignment vertical="center"/>
    </xf>
    <xf numFmtId="41" fontId="57" fillId="44" borderId="0" xfId="50" applyFont="1" applyFill="1" applyBorder="1" applyAlignment="1">
      <alignment vertical="center"/>
    </xf>
    <xf numFmtId="41" fontId="59" fillId="45" borderId="62" xfId="50" applyFont="1" applyFill="1" applyBorder="1" applyAlignment="1">
      <alignment vertical="center"/>
    </xf>
    <xf numFmtId="0" fontId="59" fillId="45" borderId="62" xfId="0" applyFont="1" applyFill="1" applyBorder="1" applyAlignment="1">
      <alignment/>
    </xf>
    <xf numFmtId="0" fontId="59" fillId="45" borderId="63" xfId="0" applyFont="1" applyFill="1" applyBorder="1" applyAlignment="1">
      <alignment/>
    </xf>
    <xf numFmtId="41" fontId="57" fillId="44" borderId="64" xfId="50" applyFont="1" applyFill="1" applyBorder="1" applyAlignment="1">
      <alignment vertical="center"/>
    </xf>
    <xf numFmtId="41" fontId="57" fillId="41" borderId="65" xfId="50" applyFont="1" applyFill="1" applyBorder="1" applyAlignment="1" applyProtection="1">
      <alignment vertical="center"/>
      <protection locked="0"/>
    </xf>
    <xf numFmtId="0" fontId="57" fillId="44" borderId="66" xfId="0" applyFont="1" applyFill="1" applyBorder="1" applyAlignment="1">
      <alignment/>
    </xf>
    <xf numFmtId="0" fontId="59" fillId="45" borderId="67" xfId="0" applyFont="1" applyFill="1" applyBorder="1" applyAlignment="1">
      <alignment/>
    </xf>
    <xf numFmtId="41" fontId="64" fillId="45" borderId="62" xfId="50" applyFont="1" applyFill="1" applyBorder="1" applyAlignment="1">
      <alignment vertical="center"/>
    </xf>
    <xf numFmtId="0" fontId="57" fillId="44" borderId="68" xfId="0" applyFont="1" applyFill="1" applyBorder="1" applyAlignment="1">
      <alignment/>
    </xf>
    <xf numFmtId="0" fontId="57" fillId="44" borderId="69" xfId="0" applyFont="1" applyFill="1" applyBorder="1" applyAlignment="1">
      <alignment/>
    </xf>
    <xf numFmtId="41" fontId="57" fillId="44" borderId="70" xfId="50" applyFont="1" applyFill="1" applyBorder="1" applyAlignment="1">
      <alignment vertical="center"/>
    </xf>
    <xf numFmtId="41" fontId="57" fillId="33" borderId="57" xfId="50" applyFont="1" applyFill="1" applyBorder="1" applyAlignment="1">
      <alignment vertical="center"/>
    </xf>
    <xf numFmtId="41" fontId="57" fillId="33" borderId="58" xfId="50" applyFont="1" applyFill="1" applyBorder="1" applyAlignment="1">
      <alignment vertical="center"/>
    </xf>
    <xf numFmtId="209" fontId="0" fillId="0" borderId="0" xfId="0" applyNumberFormat="1" applyBorder="1" applyAlignment="1">
      <alignment/>
    </xf>
    <xf numFmtId="197" fontId="7" fillId="35" borderId="48" xfId="0" applyNumberFormat="1" applyFont="1" applyFill="1" applyBorder="1" applyAlignment="1">
      <alignment vertical="center"/>
    </xf>
    <xf numFmtId="2" fontId="17" fillId="33" borderId="12" xfId="0" applyNumberFormat="1" applyFont="1" applyFill="1" applyBorder="1" applyAlignment="1">
      <alignment horizontal="left" vertical="center"/>
    </xf>
    <xf numFmtId="0" fontId="67" fillId="0" borderId="0" xfId="0" applyFont="1" applyAlignment="1">
      <alignment/>
    </xf>
    <xf numFmtId="41" fontId="57" fillId="33" borderId="56" xfId="50" applyFont="1" applyFill="1" applyBorder="1" applyAlignment="1">
      <alignment horizontal="center" vertical="center" shrinkToFit="1"/>
    </xf>
    <xf numFmtId="41" fontId="57" fillId="33"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41" borderId="71" xfId="50" applyFont="1" applyFill="1" applyBorder="1" applyAlignment="1">
      <alignment vertical="center" shrinkToFit="1"/>
    </xf>
    <xf numFmtId="41" fontId="58" fillId="39" borderId="64" xfId="50" applyFont="1" applyFill="1" applyBorder="1" applyAlignment="1">
      <alignment vertical="center"/>
    </xf>
    <xf numFmtId="41" fontId="58" fillId="41" borderId="65" xfId="50" applyFont="1" applyFill="1" applyBorder="1" applyAlignment="1" applyProtection="1">
      <alignment vertical="center"/>
      <protection locked="0"/>
    </xf>
    <xf numFmtId="41" fontId="58" fillId="39" borderId="57" xfId="50" applyFont="1" applyFill="1" applyBorder="1" applyAlignment="1">
      <alignment horizontal="center" vertical="center" shrinkToFit="1"/>
    </xf>
    <xf numFmtId="0" fontId="16" fillId="37" borderId="37" xfId="0" applyFont="1" applyFill="1" applyBorder="1" applyAlignment="1">
      <alignment/>
    </xf>
    <xf numFmtId="41" fontId="58" fillId="39" borderId="56" xfId="50" applyFont="1" applyFill="1" applyBorder="1" applyAlignment="1">
      <alignment vertical="center"/>
    </xf>
    <xf numFmtId="41" fontId="58" fillId="39" borderId="70" xfId="50" applyFont="1" applyFill="1" applyBorder="1" applyAlignment="1">
      <alignment vertical="center"/>
    </xf>
    <xf numFmtId="0" fontId="71" fillId="33" borderId="28" xfId="0" applyNumberFormat="1" applyFont="1" applyFill="1" applyBorder="1" applyAlignment="1">
      <alignment horizontal="left" vertical="center"/>
    </xf>
    <xf numFmtId="0" fontId="71" fillId="33" borderId="29" xfId="0" applyNumberFormat="1" applyFont="1" applyFill="1" applyBorder="1" applyAlignment="1">
      <alignment horizontal="left" vertical="center"/>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0" fillId="0" borderId="44" xfId="0" applyBorder="1" applyAlignment="1">
      <alignment/>
    </xf>
    <xf numFmtId="0" fontId="0" fillId="0" borderId="38" xfId="0" applyBorder="1" applyAlignment="1">
      <alignment/>
    </xf>
    <xf numFmtId="0" fontId="47" fillId="0" borderId="0" xfId="0" applyFont="1" applyAlignment="1">
      <alignment shrinkToFit="1"/>
    </xf>
    <xf numFmtId="0" fontId="0" fillId="0" borderId="0" xfId="0" applyAlignment="1">
      <alignment shrinkToFit="1"/>
    </xf>
    <xf numFmtId="0" fontId="47" fillId="0" borderId="0" xfId="0" applyFont="1" applyAlignment="1">
      <alignment horizontal="left" vertical="center"/>
    </xf>
    <xf numFmtId="0" fontId="0" fillId="0" borderId="0" xfId="0" applyAlignment="1">
      <alignment horizontal="left" vertical="center"/>
    </xf>
    <xf numFmtId="0" fontId="21" fillId="36" borderId="28" xfId="0" applyNumberFormat="1" applyFont="1" applyFill="1" applyBorder="1" applyAlignment="1">
      <alignment horizontal="left" vertical="center" wrapText="1"/>
    </xf>
    <xf numFmtId="0" fontId="21" fillId="36" borderId="29" xfId="0" applyNumberFormat="1" applyFont="1" applyFill="1" applyBorder="1" applyAlignment="1">
      <alignment horizontal="left" vertical="center" wrapText="1"/>
    </xf>
    <xf numFmtId="0" fontId="7" fillId="36" borderId="29" xfId="0" applyFont="1" applyFill="1" applyBorder="1" applyAlignment="1">
      <alignment horizontal="left" vertical="center" wrapText="1"/>
    </xf>
    <xf numFmtId="0" fontId="0" fillId="36" borderId="24" xfId="0" applyFill="1" applyBorder="1" applyAlignment="1">
      <alignment vertical="center"/>
    </xf>
    <xf numFmtId="0" fontId="21" fillId="33" borderId="28" xfId="0" applyNumberFormat="1" applyFont="1" applyFill="1" applyBorder="1" applyAlignment="1">
      <alignment horizontal="left" vertical="center" wrapText="1"/>
    </xf>
    <xf numFmtId="0" fontId="21" fillId="33" borderId="29" xfId="0" applyNumberFormat="1" applyFont="1" applyFill="1" applyBorder="1" applyAlignment="1">
      <alignment horizontal="left" vertical="center" wrapText="1"/>
    </xf>
    <xf numFmtId="0" fontId="7" fillId="33" borderId="29" xfId="0" applyFont="1" applyFill="1" applyBorder="1" applyAlignment="1">
      <alignment horizontal="left" vertical="center" wrapText="1"/>
    </xf>
    <xf numFmtId="0" fontId="0" fillId="33" borderId="24" xfId="0" applyFill="1" applyBorder="1" applyAlignment="1">
      <alignment vertical="center"/>
    </xf>
    <xf numFmtId="0" fontId="21" fillId="33" borderId="24" xfId="0" applyNumberFormat="1" applyFont="1" applyFill="1" applyBorder="1" applyAlignment="1">
      <alignment horizontal="left" vertical="center" wrapText="1"/>
    </xf>
    <xf numFmtId="0" fontId="21" fillId="36" borderId="24" xfId="0" applyNumberFormat="1" applyFont="1" applyFill="1" applyBorder="1" applyAlignment="1">
      <alignment horizontal="left" vertical="center" wrapText="1"/>
    </xf>
    <xf numFmtId="0" fontId="0" fillId="0" borderId="24" xfId="0" applyBorder="1" applyAlignment="1">
      <alignment vertical="center"/>
    </xf>
    <xf numFmtId="0" fontId="21" fillId="36" borderId="29" xfId="0" applyFont="1" applyFill="1" applyBorder="1" applyAlignment="1">
      <alignment horizontal="left" vertical="center" wrapText="1"/>
    </xf>
    <xf numFmtId="0" fontId="0" fillId="0" borderId="29" xfId="0" applyBorder="1" applyAlignment="1">
      <alignment horizontal="left" vertical="center" wrapText="1"/>
    </xf>
    <xf numFmtId="0" fontId="0" fillId="36" borderId="29" xfId="0" applyFill="1" applyBorder="1" applyAlignment="1">
      <alignment horizontal="left" vertical="center" wrapText="1"/>
    </xf>
    <xf numFmtId="0" fontId="21" fillId="33" borderId="29" xfId="0" applyFont="1" applyFill="1" applyBorder="1" applyAlignment="1">
      <alignment horizontal="left" vertical="center" wrapText="1"/>
    </xf>
    <xf numFmtId="0" fontId="0" fillId="33" borderId="29" xfId="0" applyFill="1" applyBorder="1" applyAlignment="1">
      <alignment horizontal="left" vertical="center" wrapText="1"/>
    </xf>
    <xf numFmtId="0" fontId="24" fillId="34" borderId="52" xfId="0" applyFont="1" applyFill="1" applyBorder="1" applyAlignment="1">
      <alignment horizontal="center" vertical="center"/>
    </xf>
    <xf numFmtId="0" fontId="11" fillId="34" borderId="52" xfId="0" applyFont="1" applyFill="1" applyBorder="1" applyAlignment="1">
      <alignment horizontal="center" vertical="center"/>
    </xf>
    <xf numFmtId="0" fontId="0" fillId="0" borderId="52" xfId="0" applyBorder="1" applyAlignment="1">
      <alignment vertical="center"/>
    </xf>
    <xf numFmtId="0" fontId="17" fillId="0" borderId="0" xfId="0" applyFont="1" applyAlignment="1">
      <alignment horizontal="left"/>
    </xf>
    <xf numFmtId="0" fontId="0" fillId="0" borderId="0" xfId="0" applyFont="1" applyAlignment="1">
      <alignment/>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0" fillId="0" borderId="0" xfId="0" applyAlignment="1">
      <alignment/>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23" fillId="0" borderId="0" xfId="0" applyFont="1" applyBorder="1" applyAlignment="1">
      <alignment horizontal="left" vertical="center"/>
    </xf>
    <xf numFmtId="0" fontId="23"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2" fillId="0" borderId="24" xfId="0" applyFont="1" applyBorder="1" applyAlignment="1">
      <alignment vertical="center"/>
    </xf>
    <xf numFmtId="0" fontId="2" fillId="36" borderId="24" xfId="0" applyFont="1" applyFill="1" applyBorder="1" applyAlignment="1">
      <alignment vertical="center"/>
    </xf>
    <xf numFmtId="0" fontId="25" fillId="0" borderId="0" xfId="0" applyFont="1" applyAlignment="1">
      <alignment horizontal="center" vertical="center"/>
    </xf>
    <xf numFmtId="0" fontId="0" fillId="0" borderId="0" xfId="0" applyAlignment="1">
      <alignment horizontal="center" vertical="center"/>
    </xf>
    <xf numFmtId="0" fontId="21" fillId="0" borderId="72" xfId="0" applyFont="1" applyBorder="1" applyAlignment="1">
      <alignment horizontal="center" shrinkToFit="1"/>
    </xf>
    <xf numFmtId="0" fontId="0" fillId="0" borderId="73" xfId="0" applyBorder="1" applyAlignment="1">
      <alignment horizontal="center" shrinkToFit="1"/>
    </xf>
    <xf numFmtId="0" fontId="3" fillId="0" borderId="72" xfId="0" applyFont="1" applyBorder="1" applyAlignment="1">
      <alignment/>
    </xf>
    <xf numFmtId="0" fontId="0" fillId="0" borderId="73" xfId="0" applyBorder="1" applyAlignment="1">
      <alignment/>
    </xf>
    <xf numFmtId="14" fontId="20" fillId="0" borderId="72" xfId="0" applyNumberFormat="1" applyFont="1" applyBorder="1" applyAlignment="1">
      <alignment horizontal="center"/>
    </xf>
    <xf numFmtId="0" fontId="0" fillId="0" borderId="73" xfId="0" applyBorder="1" applyAlignment="1">
      <alignment horizontal="center"/>
    </xf>
    <xf numFmtId="0" fontId="7" fillId="36" borderId="28" xfId="0" applyNumberFormat="1" applyFont="1" applyFill="1" applyBorder="1" applyAlignment="1">
      <alignment horizontal="left" vertical="center" wrapText="1"/>
    </xf>
    <xf numFmtId="0" fontId="7" fillId="36" borderId="29" xfId="0" applyNumberFormat="1" applyFont="1" applyFill="1" applyBorder="1" applyAlignment="1">
      <alignment horizontal="left" vertical="center" wrapText="1"/>
    </xf>
    <xf numFmtId="0" fontId="7" fillId="36" borderId="24" xfId="0" applyNumberFormat="1" applyFont="1" applyFill="1" applyBorder="1" applyAlignment="1">
      <alignment horizontal="left" vertical="center" wrapText="1"/>
    </xf>
    <xf numFmtId="0" fontId="17" fillId="0" borderId="0" xfId="0" applyFont="1" applyAlignment="1">
      <alignment horizontal="left" wrapText="1"/>
    </xf>
    <xf numFmtId="0" fontId="26" fillId="33"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6" fontId="26" fillId="33" borderId="14" xfId="33" applyNumberFormat="1" applyFont="1" applyFill="1" applyBorder="1" applyAlignment="1" applyProtection="1">
      <alignment/>
      <protection/>
    </xf>
    <xf numFmtId="0" fontId="0" fillId="0" borderId="14" xfId="0" applyBorder="1" applyAlignment="1">
      <alignment/>
    </xf>
    <xf numFmtId="0" fontId="26" fillId="33" borderId="74" xfId="33" applyNumberFormat="1" applyFont="1" applyFill="1" applyBorder="1" applyAlignment="1" applyProtection="1">
      <alignment horizontal="center"/>
      <protection/>
    </xf>
    <xf numFmtId="0" fontId="26" fillId="33" borderId="14" xfId="33" applyNumberFormat="1" applyFont="1" applyFill="1" applyBorder="1" applyAlignment="1" applyProtection="1">
      <alignment horizontal="center"/>
      <protection/>
    </xf>
    <xf numFmtId="0" fontId="26" fillId="33" borderId="44" xfId="33" applyNumberFormat="1" applyFont="1" applyFill="1" applyBorder="1" applyAlignment="1" applyProtection="1">
      <alignment horizontal="center" shrinkToFit="1"/>
      <protection/>
    </xf>
    <xf numFmtId="0" fontId="26" fillId="33"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0" fontId="13" fillId="33" borderId="0" xfId="0" applyNumberFormat="1" applyFont="1" applyFill="1" applyBorder="1" applyAlignment="1">
      <alignment horizontal="left"/>
    </xf>
    <xf numFmtId="0" fontId="26" fillId="33" borderId="14" xfId="33" applyNumberFormat="1" applyFont="1" applyFill="1" applyBorder="1" applyAlignment="1" applyProtection="1">
      <alignment/>
      <protection/>
    </xf>
    <xf numFmtId="0" fontId="31" fillId="33" borderId="0" xfId="0" applyNumberFormat="1" applyFont="1" applyFill="1" applyBorder="1" applyAlignment="1">
      <alignment horizontal="left"/>
    </xf>
    <xf numFmtId="0" fontId="32" fillId="33" borderId="0" xfId="0" applyNumberFormat="1" applyFont="1" applyFill="1" applyBorder="1" applyAlignment="1">
      <alignment horizontal="left"/>
    </xf>
    <xf numFmtId="0" fontId="33" fillId="33" borderId="0" xfId="0" applyNumberFormat="1" applyFont="1" applyFill="1" applyBorder="1" applyAlignment="1">
      <alignment horizontal="left"/>
    </xf>
    <xf numFmtId="0" fontId="26" fillId="33"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33" borderId="14" xfId="0" applyNumberFormat="1" applyFont="1" applyFill="1" applyBorder="1" applyAlignment="1">
      <alignment horizontal="left"/>
    </xf>
    <xf numFmtId="0" fontId="0" fillId="0" borderId="45" xfId="0" applyBorder="1" applyAlignment="1">
      <alignment horizontal="center" shrinkToFit="1"/>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37" borderId="67" xfId="0" applyFont="1" applyFill="1" applyBorder="1" applyAlignment="1">
      <alignment horizontal="center" vertical="center"/>
    </xf>
    <xf numFmtId="0" fontId="70" fillId="37" borderId="62" xfId="0" applyFont="1" applyFill="1" applyBorder="1" applyAlignment="1">
      <alignment horizontal="center" vertical="center"/>
    </xf>
    <xf numFmtId="0" fontId="70" fillId="37" borderId="63" xfId="0" applyFont="1" applyFill="1" applyBorder="1" applyAlignment="1">
      <alignment horizontal="center" vertical="center"/>
    </xf>
    <xf numFmtId="0" fontId="70" fillId="37" borderId="68" xfId="0" applyFont="1" applyFill="1" applyBorder="1" applyAlignment="1">
      <alignment horizontal="center" vertical="center"/>
    </xf>
    <xf numFmtId="0" fontId="70" fillId="37" borderId="0" xfId="0" applyFont="1" applyFill="1" applyBorder="1" applyAlignment="1">
      <alignment horizontal="center" vertical="center"/>
    </xf>
    <xf numFmtId="0" fontId="70" fillId="37" borderId="78" xfId="0" applyFont="1" applyFill="1" applyBorder="1" applyAlignment="1">
      <alignment horizontal="center" vertical="center"/>
    </xf>
    <xf numFmtId="0" fontId="70" fillId="37" borderId="69" xfId="0" applyFont="1" applyFill="1" applyBorder="1" applyAlignment="1">
      <alignment horizontal="center" vertical="center"/>
    </xf>
    <xf numFmtId="0" fontId="70" fillId="37" borderId="66" xfId="0" applyFont="1" applyFill="1" applyBorder="1" applyAlignment="1">
      <alignment horizontal="center" vertical="center"/>
    </xf>
    <xf numFmtId="0" fontId="70" fillId="37" borderId="79" xfId="0" applyFont="1" applyFill="1" applyBorder="1" applyAlignment="1">
      <alignment horizontal="center" vertical="center"/>
    </xf>
    <xf numFmtId="0" fontId="0" fillId="33" borderId="24" xfId="0" applyFill="1" applyBorder="1" applyAlignment="1">
      <alignment horizontal="left" vertical="center" wrapText="1"/>
    </xf>
    <xf numFmtId="197" fontId="7" fillId="35" borderId="28" xfId="0" applyNumberFormat="1" applyFont="1" applyFill="1" applyBorder="1" applyAlignment="1">
      <alignment vertical="center"/>
    </xf>
    <xf numFmtId="0" fontId="0" fillId="0" borderId="80" xfId="0" applyBorder="1" applyAlignment="1">
      <alignment vertical="center"/>
    </xf>
    <xf numFmtId="0" fontId="24" fillId="34" borderId="81" xfId="0" applyFont="1" applyFill="1" applyBorder="1" applyAlignment="1">
      <alignment horizontal="center" vertical="center"/>
    </xf>
    <xf numFmtId="0" fontId="0" fillId="0" borderId="52" xfId="0" applyBorder="1" applyAlignment="1">
      <alignment horizontal="center" vertical="center"/>
    </xf>
    <xf numFmtId="0" fontId="14" fillId="34" borderId="52" xfId="0" applyFont="1" applyFill="1" applyBorder="1" applyAlignment="1">
      <alignment horizontal="center" vertical="center"/>
    </xf>
    <xf numFmtId="0" fontId="0" fillId="0" borderId="82" xfId="0" applyBorder="1" applyAlignment="1">
      <alignment vertical="center"/>
    </xf>
    <xf numFmtId="0" fontId="21" fillId="0" borderId="83" xfId="0" applyFont="1" applyBorder="1" applyAlignment="1">
      <alignment horizontal="center" vertical="center"/>
    </xf>
    <xf numFmtId="0" fontId="0" fillId="0" borderId="84" xfId="0" applyBorder="1" applyAlignment="1">
      <alignment horizontal="center" vertical="center"/>
    </xf>
    <xf numFmtId="0" fontId="17" fillId="35" borderId="85" xfId="0" applyFont="1" applyFill="1" applyBorder="1" applyAlignment="1">
      <alignment horizontal="center" vertical="center" wrapText="1"/>
    </xf>
    <xf numFmtId="0" fontId="0" fillId="35" borderId="86" xfId="0" applyFill="1" applyBorder="1" applyAlignment="1">
      <alignment horizontal="center" vertical="center"/>
    </xf>
    <xf numFmtId="0" fontId="0" fillId="35" borderId="87" xfId="0" applyFill="1" applyBorder="1" applyAlignment="1">
      <alignment horizontal="center" vertical="center"/>
    </xf>
    <xf numFmtId="0" fontId="0" fillId="35" borderId="88" xfId="0" applyFill="1"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1" fillId="0" borderId="89" xfId="0" applyFont="1" applyBorder="1" applyAlignment="1">
      <alignment horizontal="center" vertical="center"/>
    </xf>
    <xf numFmtId="0" fontId="0" fillId="0" borderId="90" xfId="0" applyBorder="1" applyAlignment="1">
      <alignment horizontal="center" vertical="center"/>
    </xf>
    <xf numFmtId="0" fontId="17" fillId="0" borderId="0" xfId="0" applyFont="1" applyBorder="1" applyAlignment="1">
      <alignment horizontal="center"/>
    </xf>
    <xf numFmtId="0" fontId="20" fillId="0" borderId="0" xfId="0" applyFont="1" applyBorder="1" applyAlignment="1">
      <alignment horizontal="center"/>
    </xf>
    <xf numFmtId="0" fontId="42" fillId="0" borderId="0" xfId="0" applyFont="1" applyBorder="1" applyAlignment="1">
      <alignment horizontal="center" vertical="center"/>
    </xf>
    <xf numFmtId="0" fontId="43" fillId="0" borderId="0" xfId="0" applyFont="1" applyAlignment="1">
      <alignment horizontal="center" vertical="center"/>
    </xf>
    <xf numFmtId="0" fontId="23" fillId="0" borderId="0" xfId="0" applyFont="1" applyBorder="1" applyAlignment="1">
      <alignment horizontal="right" shrinkToFit="1"/>
    </xf>
    <xf numFmtId="0" fontId="36" fillId="0" borderId="0" xfId="0" applyFont="1" applyAlignment="1">
      <alignment/>
    </xf>
    <xf numFmtId="0" fontId="0" fillId="0" borderId="52" xfId="0" applyBorder="1" applyAlignment="1">
      <alignment/>
    </xf>
    <xf numFmtId="0" fontId="0" fillId="0" borderId="53" xfId="0" applyBorder="1" applyAlignment="1">
      <alignment/>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9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92" xfId="0" applyFont="1" applyBorder="1" applyAlignment="1">
      <alignment horizontal="right" vertical="center"/>
    </xf>
    <xf numFmtId="0" fontId="0" fillId="0" borderId="51" xfId="0" applyBorder="1" applyAlignment="1">
      <alignment horizontal="right"/>
    </xf>
    <xf numFmtId="197" fontId="9" fillId="35" borderId="47" xfId="0" applyNumberFormat="1" applyFont="1" applyFill="1" applyBorder="1" applyAlignment="1">
      <alignment vertical="center"/>
    </xf>
    <xf numFmtId="0" fontId="0" fillId="0" borderId="93" xfId="0" applyBorder="1" applyAlignment="1">
      <alignment/>
    </xf>
    <xf numFmtId="197" fontId="45" fillId="0" borderId="30" xfId="0" applyNumberFormat="1" applyFont="1" applyBorder="1" applyAlignment="1">
      <alignment horizontal="center"/>
    </xf>
    <xf numFmtId="0" fontId="46" fillId="0" borderId="30" xfId="0" applyFont="1" applyBorder="1" applyAlignment="1">
      <alignment horizontal="center"/>
    </xf>
    <xf numFmtId="204" fontId="45" fillId="0" borderId="30" xfId="0" applyNumberFormat="1" applyFont="1" applyBorder="1" applyAlignment="1">
      <alignment horizontal="center"/>
    </xf>
    <xf numFmtId="0" fontId="45"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285" t="s">
        <v>244</v>
      </c>
      <c r="B1" s="286"/>
      <c r="C1" s="286"/>
      <c r="D1" s="286"/>
      <c r="E1" s="286"/>
      <c r="F1" s="286"/>
      <c r="G1" s="286"/>
      <c r="H1" s="286"/>
      <c r="I1" s="286"/>
    </row>
    <row r="3" spans="1:9" ht="24.75" customHeight="1">
      <c r="A3" s="148"/>
      <c r="B3" s="148" t="s">
        <v>122</v>
      </c>
      <c r="C3" s="151" t="str">
        <f>+'予算書'!B6</f>
        <v>臨床生理</v>
      </c>
      <c r="D3" s="293" t="s">
        <v>125</v>
      </c>
      <c r="E3" s="294"/>
      <c r="F3" s="294"/>
      <c r="G3" s="294"/>
      <c r="H3" s="294"/>
      <c r="I3" s="294"/>
    </row>
    <row r="4" spans="1:9" ht="24.75" customHeight="1">
      <c r="A4" s="149"/>
      <c r="B4" s="148" t="s">
        <v>141</v>
      </c>
      <c r="C4" s="149" t="str">
        <f>+'予算書'!C11</f>
        <v>平成26年11月29日（土）　14：00 ～ 16：15</v>
      </c>
      <c r="D4" s="149"/>
      <c r="E4" s="149"/>
      <c r="F4" s="149"/>
      <c r="G4" s="150"/>
      <c r="H4" s="149"/>
      <c r="I4" s="149"/>
    </row>
    <row r="5" spans="1:9" ht="24.75" customHeight="1">
      <c r="A5" s="149"/>
      <c r="B5" s="148" t="s">
        <v>142</v>
      </c>
      <c r="C5" s="149" t="str">
        <f>+'予算書'!C12</f>
        <v>高山赤十字病院　本館３階　講堂</v>
      </c>
      <c r="D5" s="149"/>
      <c r="E5" s="149"/>
      <c r="F5" s="149"/>
      <c r="G5" s="150"/>
      <c r="H5" s="149"/>
      <c r="I5" s="149"/>
    </row>
    <row r="6" spans="1:9" ht="24.75" customHeight="1">
      <c r="A6" s="149"/>
      <c r="B6" s="148" t="s">
        <v>143</v>
      </c>
      <c r="C6" s="291" t="str">
        <f>+'予算書'!C13</f>
        <v>「Sonographerに必要な左房評価・心不全評価についての基礎知識」 講師：高山赤十字病院　　倉家　淳　技師</v>
      </c>
      <c r="D6" s="292"/>
      <c r="E6" s="292"/>
      <c r="F6" s="292"/>
      <c r="G6" s="292"/>
      <c r="H6" s="292"/>
      <c r="I6" s="292"/>
    </row>
    <row r="7" spans="1:9" ht="9.75" customHeight="1">
      <c r="A7" s="149"/>
      <c r="B7" s="149"/>
      <c r="C7" s="149"/>
      <c r="D7" s="149"/>
      <c r="E7" s="149"/>
      <c r="F7" s="149"/>
      <c r="G7" s="150"/>
      <c r="H7" s="151"/>
      <c r="I7" s="151"/>
    </row>
    <row r="8" spans="1:9" ht="24.75" customHeight="1">
      <c r="A8" s="156" t="s">
        <v>126</v>
      </c>
      <c r="B8" s="156" t="s">
        <v>123</v>
      </c>
      <c r="C8" s="156" t="s">
        <v>124</v>
      </c>
      <c r="D8" s="287" t="s">
        <v>132</v>
      </c>
      <c r="E8" s="288"/>
      <c r="F8" s="159" t="s">
        <v>130</v>
      </c>
      <c r="G8" s="161" t="s">
        <v>131</v>
      </c>
      <c r="H8" s="158" t="s">
        <v>128</v>
      </c>
      <c r="I8" s="158" t="s">
        <v>129</v>
      </c>
    </row>
    <row r="9" spans="1:9" ht="28.5" customHeight="1">
      <c r="A9" s="152">
        <v>1</v>
      </c>
      <c r="B9" s="153"/>
      <c r="C9" s="154"/>
      <c r="D9" s="289"/>
      <c r="E9" s="290"/>
      <c r="F9" s="160" t="s">
        <v>243</v>
      </c>
      <c r="G9" s="157"/>
      <c r="H9" s="157" t="s">
        <v>127</v>
      </c>
      <c r="I9" s="157" t="s">
        <v>127</v>
      </c>
    </row>
    <row r="10" spans="1:9" ht="28.5" customHeight="1">
      <c r="A10" s="152">
        <v>2</v>
      </c>
      <c r="B10" s="153"/>
      <c r="C10" s="154"/>
      <c r="D10" s="289"/>
      <c r="E10" s="290"/>
      <c r="F10" s="160" t="str">
        <f>+$F$9</f>
        <v>血26－</v>
      </c>
      <c r="G10" s="157"/>
      <c r="H10" s="157" t="s">
        <v>127</v>
      </c>
      <c r="I10" s="157" t="s">
        <v>127</v>
      </c>
    </row>
    <row r="11" spans="1:9" ht="28.5" customHeight="1">
      <c r="A11" s="152">
        <v>3</v>
      </c>
      <c r="B11" s="153"/>
      <c r="C11" s="154"/>
      <c r="D11" s="289"/>
      <c r="E11" s="290"/>
      <c r="F11" s="160" t="str">
        <f aca="true" t="shared" si="0" ref="F11:F38">+$F$9</f>
        <v>血26－</v>
      </c>
      <c r="G11" s="157"/>
      <c r="H11" s="157" t="s">
        <v>127</v>
      </c>
      <c r="I11" s="157" t="s">
        <v>127</v>
      </c>
    </row>
    <row r="12" spans="1:9" ht="28.5" customHeight="1">
      <c r="A12" s="152">
        <v>4</v>
      </c>
      <c r="B12" s="153"/>
      <c r="C12" s="154"/>
      <c r="D12" s="289"/>
      <c r="E12" s="290"/>
      <c r="F12" s="160" t="str">
        <f t="shared" si="0"/>
        <v>血26－</v>
      </c>
      <c r="G12" s="157"/>
      <c r="H12" s="157" t="s">
        <v>127</v>
      </c>
      <c r="I12" s="157" t="s">
        <v>127</v>
      </c>
    </row>
    <row r="13" spans="1:9" ht="28.5" customHeight="1">
      <c r="A13" s="152">
        <v>5</v>
      </c>
      <c r="B13" s="153"/>
      <c r="C13" s="154"/>
      <c r="D13" s="289"/>
      <c r="E13" s="290"/>
      <c r="F13" s="160" t="str">
        <f t="shared" si="0"/>
        <v>血26－</v>
      </c>
      <c r="G13" s="157"/>
      <c r="H13" s="157" t="s">
        <v>127</v>
      </c>
      <c r="I13" s="157" t="s">
        <v>127</v>
      </c>
    </row>
    <row r="14" spans="1:9" ht="28.5" customHeight="1">
      <c r="A14" s="152">
        <v>6</v>
      </c>
      <c r="B14" s="153"/>
      <c r="C14" s="154"/>
      <c r="D14" s="289"/>
      <c r="E14" s="290"/>
      <c r="F14" s="160" t="str">
        <f t="shared" si="0"/>
        <v>血26－</v>
      </c>
      <c r="G14" s="157"/>
      <c r="H14" s="157" t="s">
        <v>127</v>
      </c>
      <c r="I14" s="157" t="s">
        <v>127</v>
      </c>
    </row>
    <row r="15" spans="1:9" ht="28.5" customHeight="1">
      <c r="A15" s="152">
        <v>7</v>
      </c>
      <c r="B15" s="153"/>
      <c r="C15" s="154"/>
      <c r="D15" s="289"/>
      <c r="E15" s="290"/>
      <c r="F15" s="160" t="str">
        <f t="shared" si="0"/>
        <v>血26－</v>
      </c>
      <c r="G15" s="157"/>
      <c r="H15" s="157" t="s">
        <v>127</v>
      </c>
      <c r="I15" s="157" t="s">
        <v>127</v>
      </c>
    </row>
    <row r="16" spans="1:9" ht="28.5" customHeight="1">
      <c r="A16" s="152">
        <v>8</v>
      </c>
      <c r="B16" s="153"/>
      <c r="C16" s="154"/>
      <c r="D16" s="289"/>
      <c r="E16" s="290"/>
      <c r="F16" s="160" t="str">
        <f t="shared" si="0"/>
        <v>血26－</v>
      </c>
      <c r="G16" s="157"/>
      <c r="H16" s="157" t="s">
        <v>127</v>
      </c>
      <c r="I16" s="157" t="s">
        <v>127</v>
      </c>
    </row>
    <row r="17" spans="1:9" ht="28.5" customHeight="1">
      <c r="A17" s="152">
        <v>9</v>
      </c>
      <c r="B17" s="153"/>
      <c r="C17" s="154"/>
      <c r="D17" s="289"/>
      <c r="E17" s="290"/>
      <c r="F17" s="160" t="str">
        <f t="shared" si="0"/>
        <v>血26－</v>
      </c>
      <c r="G17" s="157"/>
      <c r="H17" s="157" t="s">
        <v>127</v>
      </c>
      <c r="I17" s="157" t="s">
        <v>127</v>
      </c>
    </row>
    <row r="18" spans="1:9" ht="28.5" customHeight="1">
      <c r="A18" s="152">
        <v>10</v>
      </c>
      <c r="B18" s="153"/>
      <c r="C18" s="154"/>
      <c r="D18" s="289"/>
      <c r="E18" s="290"/>
      <c r="F18" s="160" t="str">
        <f t="shared" si="0"/>
        <v>血26－</v>
      </c>
      <c r="G18" s="157"/>
      <c r="H18" s="157" t="s">
        <v>127</v>
      </c>
      <c r="I18" s="157" t="s">
        <v>127</v>
      </c>
    </row>
    <row r="19" spans="1:9" ht="28.5" customHeight="1">
      <c r="A19" s="152">
        <v>11</v>
      </c>
      <c r="B19" s="153"/>
      <c r="C19" s="154"/>
      <c r="D19" s="289"/>
      <c r="E19" s="290"/>
      <c r="F19" s="160" t="str">
        <f t="shared" si="0"/>
        <v>血26－</v>
      </c>
      <c r="G19" s="157"/>
      <c r="H19" s="157" t="s">
        <v>127</v>
      </c>
      <c r="I19" s="157" t="s">
        <v>127</v>
      </c>
    </row>
    <row r="20" spans="1:9" ht="28.5" customHeight="1">
      <c r="A20" s="152">
        <v>12</v>
      </c>
      <c r="B20" s="153"/>
      <c r="C20" s="154"/>
      <c r="D20" s="289"/>
      <c r="E20" s="290"/>
      <c r="F20" s="160" t="str">
        <f t="shared" si="0"/>
        <v>血26－</v>
      </c>
      <c r="G20" s="157"/>
      <c r="H20" s="157" t="s">
        <v>127</v>
      </c>
      <c r="I20" s="157" t="s">
        <v>127</v>
      </c>
    </row>
    <row r="21" spans="1:9" ht="28.5" customHeight="1">
      <c r="A21" s="152">
        <v>13</v>
      </c>
      <c r="B21" s="153"/>
      <c r="C21" s="154"/>
      <c r="D21" s="289"/>
      <c r="E21" s="290"/>
      <c r="F21" s="160" t="str">
        <f t="shared" si="0"/>
        <v>血26－</v>
      </c>
      <c r="G21" s="157"/>
      <c r="H21" s="157" t="s">
        <v>127</v>
      </c>
      <c r="I21" s="157" t="s">
        <v>127</v>
      </c>
    </row>
    <row r="22" spans="1:9" ht="28.5" customHeight="1">
      <c r="A22" s="152">
        <v>14</v>
      </c>
      <c r="B22" s="153"/>
      <c r="C22" s="154"/>
      <c r="D22" s="289"/>
      <c r="E22" s="290"/>
      <c r="F22" s="160" t="str">
        <f t="shared" si="0"/>
        <v>血26－</v>
      </c>
      <c r="G22" s="157"/>
      <c r="H22" s="157" t="s">
        <v>127</v>
      </c>
      <c r="I22" s="157" t="s">
        <v>127</v>
      </c>
    </row>
    <row r="23" spans="1:9" ht="28.5" customHeight="1">
      <c r="A23" s="152">
        <v>15</v>
      </c>
      <c r="B23" s="153"/>
      <c r="C23" s="154"/>
      <c r="D23" s="289"/>
      <c r="E23" s="290"/>
      <c r="F23" s="160" t="str">
        <f t="shared" si="0"/>
        <v>血26－</v>
      </c>
      <c r="G23" s="157"/>
      <c r="H23" s="157" t="s">
        <v>127</v>
      </c>
      <c r="I23" s="157" t="s">
        <v>127</v>
      </c>
    </row>
    <row r="24" spans="1:9" ht="28.5" customHeight="1">
      <c r="A24" s="152">
        <v>16</v>
      </c>
      <c r="B24" s="153"/>
      <c r="C24" s="154"/>
      <c r="D24" s="289"/>
      <c r="E24" s="290"/>
      <c r="F24" s="160" t="str">
        <f t="shared" si="0"/>
        <v>血26－</v>
      </c>
      <c r="G24" s="157"/>
      <c r="H24" s="157" t="s">
        <v>127</v>
      </c>
      <c r="I24" s="157" t="s">
        <v>127</v>
      </c>
    </row>
    <row r="25" spans="1:9" ht="28.5" customHeight="1">
      <c r="A25" s="152">
        <v>17</v>
      </c>
      <c r="B25" s="153"/>
      <c r="C25" s="154"/>
      <c r="D25" s="289"/>
      <c r="E25" s="290"/>
      <c r="F25" s="160" t="str">
        <f t="shared" si="0"/>
        <v>血26－</v>
      </c>
      <c r="G25" s="157"/>
      <c r="H25" s="157" t="s">
        <v>127</v>
      </c>
      <c r="I25" s="157" t="s">
        <v>127</v>
      </c>
    </row>
    <row r="26" spans="1:9" ht="28.5" customHeight="1">
      <c r="A26" s="152">
        <v>18</v>
      </c>
      <c r="B26" s="153"/>
      <c r="C26" s="154"/>
      <c r="D26" s="289"/>
      <c r="E26" s="290"/>
      <c r="F26" s="160" t="str">
        <f t="shared" si="0"/>
        <v>血26－</v>
      </c>
      <c r="G26" s="157"/>
      <c r="H26" s="157" t="s">
        <v>127</v>
      </c>
      <c r="I26" s="157" t="s">
        <v>127</v>
      </c>
    </row>
    <row r="27" spans="1:9" ht="28.5" customHeight="1">
      <c r="A27" s="152">
        <v>19</v>
      </c>
      <c r="B27" s="153"/>
      <c r="C27" s="154"/>
      <c r="D27" s="289"/>
      <c r="E27" s="290"/>
      <c r="F27" s="160" t="str">
        <f t="shared" si="0"/>
        <v>血26－</v>
      </c>
      <c r="G27" s="157"/>
      <c r="H27" s="157" t="s">
        <v>127</v>
      </c>
      <c r="I27" s="157" t="s">
        <v>127</v>
      </c>
    </row>
    <row r="28" spans="1:9" ht="28.5" customHeight="1">
      <c r="A28" s="152">
        <v>20</v>
      </c>
      <c r="B28" s="153"/>
      <c r="C28" s="153"/>
      <c r="D28" s="289"/>
      <c r="E28" s="290"/>
      <c r="F28" s="160" t="str">
        <f t="shared" si="0"/>
        <v>血26－</v>
      </c>
      <c r="G28" s="157"/>
      <c r="H28" s="157" t="s">
        <v>127</v>
      </c>
      <c r="I28" s="157" t="s">
        <v>127</v>
      </c>
    </row>
    <row r="29" spans="1:9" ht="28.5" customHeight="1">
      <c r="A29" s="152">
        <v>21</v>
      </c>
      <c r="B29" s="153"/>
      <c r="C29" s="154"/>
      <c r="D29" s="289"/>
      <c r="E29" s="290"/>
      <c r="F29" s="160" t="str">
        <f t="shared" si="0"/>
        <v>血26－</v>
      </c>
      <c r="G29" s="157"/>
      <c r="H29" s="157" t="s">
        <v>127</v>
      </c>
      <c r="I29" s="157" t="s">
        <v>127</v>
      </c>
    </row>
    <row r="30" spans="1:9" ht="28.5" customHeight="1">
      <c r="A30" s="152">
        <v>22</v>
      </c>
      <c r="B30" s="153"/>
      <c r="C30" s="154"/>
      <c r="D30" s="289"/>
      <c r="E30" s="290"/>
      <c r="F30" s="160" t="str">
        <f t="shared" si="0"/>
        <v>血26－</v>
      </c>
      <c r="G30" s="157"/>
      <c r="H30" s="157" t="s">
        <v>127</v>
      </c>
      <c r="I30" s="157" t="s">
        <v>127</v>
      </c>
    </row>
    <row r="31" spans="1:9" ht="28.5" customHeight="1">
      <c r="A31" s="152">
        <v>23</v>
      </c>
      <c r="B31" s="153"/>
      <c r="C31" s="154"/>
      <c r="D31" s="289"/>
      <c r="E31" s="290"/>
      <c r="F31" s="160" t="str">
        <f t="shared" si="0"/>
        <v>血26－</v>
      </c>
      <c r="G31" s="157"/>
      <c r="H31" s="157" t="s">
        <v>127</v>
      </c>
      <c r="I31" s="157" t="s">
        <v>127</v>
      </c>
    </row>
    <row r="32" spans="1:9" ht="28.5" customHeight="1">
      <c r="A32" s="152">
        <v>24</v>
      </c>
      <c r="B32" s="153"/>
      <c r="C32" s="154"/>
      <c r="D32" s="289"/>
      <c r="E32" s="290"/>
      <c r="F32" s="160" t="str">
        <f t="shared" si="0"/>
        <v>血26－</v>
      </c>
      <c r="G32" s="157"/>
      <c r="H32" s="157" t="s">
        <v>127</v>
      </c>
      <c r="I32" s="157" t="s">
        <v>127</v>
      </c>
    </row>
    <row r="33" spans="1:9" ht="28.5" customHeight="1">
      <c r="A33" s="152">
        <v>25</v>
      </c>
      <c r="B33" s="153"/>
      <c r="C33" s="154"/>
      <c r="D33" s="289"/>
      <c r="E33" s="290"/>
      <c r="F33" s="160" t="str">
        <f t="shared" si="0"/>
        <v>血26－</v>
      </c>
      <c r="G33" s="157"/>
      <c r="H33" s="157" t="s">
        <v>127</v>
      </c>
      <c r="I33" s="157" t="s">
        <v>127</v>
      </c>
    </row>
    <row r="34" spans="1:9" ht="28.5" customHeight="1">
      <c r="A34" s="152">
        <v>26</v>
      </c>
      <c r="B34" s="153"/>
      <c r="C34" s="154"/>
      <c r="D34" s="289"/>
      <c r="E34" s="290"/>
      <c r="F34" s="160" t="str">
        <f t="shared" si="0"/>
        <v>血26－</v>
      </c>
      <c r="G34" s="157"/>
      <c r="H34" s="157" t="s">
        <v>127</v>
      </c>
      <c r="I34" s="157" t="s">
        <v>127</v>
      </c>
    </row>
    <row r="35" spans="1:9" ht="28.5" customHeight="1">
      <c r="A35" s="152">
        <v>27</v>
      </c>
      <c r="B35" s="153"/>
      <c r="C35" s="154"/>
      <c r="D35" s="289"/>
      <c r="E35" s="290"/>
      <c r="F35" s="160" t="str">
        <f t="shared" si="0"/>
        <v>血26－</v>
      </c>
      <c r="G35" s="157"/>
      <c r="H35" s="157" t="s">
        <v>127</v>
      </c>
      <c r="I35" s="157" t="s">
        <v>127</v>
      </c>
    </row>
    <row r="36" spans="1:9" ht="28.5" customHeight="1">
      <c r="A36" s="152">
        <v>28</v>
      </c>
      <c r="B36" s="153"/>
      <c r="C36" s="154"/>
      <c r="D36" s="289"/>
      <c r="E36" s="290"/>
      <c r="F36" s="160" t="str">
        <f t="shared" si="0"/>
        <v>血26－</v>
      </c>
      <c r="G36" s="157"/>
      <c r="H36" s="157" t="s">
        <v>127</v>
      </c>
      <c r="I36" s="157" t="s">
        <v>127</v>
      </c>
    </row>
    <row r="37" spans="1:9" ht="28.5" customHeight="1">
      <c r="A37" s="152">
        <v>29</v>
      </c>
      <c r="B37" s="153"/>
      <c r="C37" s="154"/>
      <c r="D37" s="289"/>
      <c r="E37" s="290"/>
      <c r="F37" s="160" t="str">
        <f t="shared" si="0"/>
        <v>血26－</v>
      </c>
      <c r="G37" s="157"/>
      <c r="H37" s="157" t="s">
        <v>127</v>
      </c>
      <c r="I37" s="157" t="s">
        <v>127</v>
      </c>
    </row>
    <row r="38" spans="1:9" ht="28.5" customHeight="1">
      <c r="A38" s="152">
        <v>30</v>
      </c>
      <c r="B38" s="153"/>
      <c r="C38" s="153"/>
      <c r="D38" s="289"/>
      <c r="E38" s="290"/>
      <c r="F38" s="160" t="str">
        <f t="shared" si="0"/>
        <v>血26－</v>
      </c>
      <c r="G38" s="157"/>
      <c r="H38" s="157" t="s">
        <v>127</v>
      </c>
      <c r="I38" s="157" t="s">
        <v>127</v>
      </c>
    </row>
    <row r="39" ht="12.75">
      <c r="B39" s="165" t="s">
        <v>138</v>
      </c>
    </row>
    <row r="40" spans="2:9" ht="12.75">
      <c r="B40" s="165"/>
      <c r="C40" s="164"/>
      <c r="D40" s="164"/>
      <c r="E40" s="164"/>
      <c r="F40" s="164"/>
      <c r="G40" s="164"/>
      <c r="H40" s="164"/>
      <c r="I40" s="164"/>
    </row>
    <row r="41" spans="1:9" ht="12.75">
      <c r="A41" s="177" t="s">
        <v>133</v>
      </c>
      <c r="B41" s="178"/>
      <c r="C41" s="179"/>
      <c r="D41" s="177" t="s">
        <v>136</v>
      </c>
      <c r="E41" s="180"/>
      <c r="F41" s="180"/>
      <c r="G41" s="181"/>
      <c r="H41" s="162"/>
      <c r="I41" s="162"/>
    </row>
    <row r="42" spans="1:9" ht="14.25">
      <c r="A42" s="174" t="s">
        <v>139</v>
      </c>
      <c r="B42" s="166"/>
      <c r="C42" s="167"/>
      <c r="D42" s="174" t="s">
        <v>137</v>
      </c>
      <c r="E42" s="168"/>
      <c r="F42" s="168"/>
      <c r="G42" s="169"/>
      <c r="H42" s="163"/>
      <c r="I42" s="162"/>
    </row>
    <row r="43" spans="1:9" ht="14.25">
      <c r="A43" s="175" t="s">
        <v>140</v>
      </c>
      <c r="B43" s="170"/>
      <c r="C43" s="167"/>
      <c r="D43" s="175" t="s">
        <v>134</v>
      </c>
      <c r="E43" s="168"/>
      <c r="F43" s="168"/>
      <c r="G43" s="169"/>
      <c r="H43" s="163"/>
      <c r="I43" s="162"/>
    </row>
    <row r="44" spans="1:8" ht="14.25">
      <c r="A44" s="176" t="s">
        <v>257</v>
      </c>
      <c r="B44" s="171"/>
      <c r="C44" s="172"/>
      <c r="D44" s="176" t="s">
        <v>135</v>
      </c>
      <c r="E44" s="172"/>
      <c r="F44" s="172"/>
      <c r="G44" s="173"/>
      <c r="H44" s="155"/>
    </row>
  </sheetData>
  <sheetProtection/>
  <mergeCells count="34">
    <mergeCell ref="D35:E35"/>
    <mergeCell ref="D36:E36"/>
    <mergeCell ref="D37:E37"/>
    <mergeCell ref="D38:E38"/>
    <mergeCell ref="D29:E29"/>
    <mergeCell ref="D30:E30"/>
    <mergeCell ref="D31:E31"/>
    <mergeCell ref="D32:E32"/>
    <mergeCell ref="D33:E33"/>
    <mergeCell ref="D34:E34"/>
    <mergeCell ref="D23:E23"/>
    <mergeCell ref="D24:E24"/>
    <mergeCell ref="D25:E25"/>
    <mergeCell ref="D26:E26"/>
    <mergeCell ref="D27:E27"/>
    <mergeCell ref="D28:E28"/>
    <mergeCell ref="D21:E21"/>
    <mergeCell ref="D22:E22"/>
    <mergeCell ref="D15:E15"/>
    <mergeCell ref="D16:E16"/>
    <mergeCell ref="D17:E17"/>
    <mergeCell ref="D18:E18"/>
    <mergeCell ref="D19:E19"/>
    <mergeCell ref="D20:E20"/>
    <mergeCell ref="A1:I1"/>
    <mergeCell ref="D8:E8"/>
    <mergeCell ref="D9:E9"/>
    <mergeCell ref="C6:I6"/>
    <mergeCell ref="D13:E13"/>
    <mergeCell ref="D14:E14"/>
    <mergeCell ref="D10:E10"/>
    <mergeCell ref="D3:I3"/>
    <mergeCell ref="D11:E11"/>
    <mergeCell ref="D12:E12"/>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2" t="s">
        <v>77</v>
      </c>
      <c r="D1" s="403"/>
      <c r="E1" s="403"/>
      <c r="F1" s="403"/>
      <c r="G1" s="17"/>
      <c r="H1" s="21"/>
    </row>
    <row r="2" spans="2:8" ht="15" customHeight="1">
      <c r="B2" s="404"/>
      <c r="C2" s="403"/>
      <c r="D2" s="403"/>
      <c r="E2" s="403"/>
      <c r="F2" s="403"/>
      <c r="G2" s="79"/>
      <c r="H2" s="22"/>
    </row>
    <row r="3" spans="2:8" ht="13.5" customHeight="1">
      <c r="B3" s="292"/>
      <c r="C3" s="403"/>
      <c r="D3" s="403"/>
      <c r="E3" s="403"/>
      <c r="F3" s="403"/>
      <c r="G3" s="79"/>
      <c r="H3" s="73"/>
    </row>
    <row r="4" spans="2:8" s="2" customFormat="1" ht="13.5">
      <c r="B4" s="24"/>
      <c r="C4" s="24"/>
      <c r="D4" s="24"/>
      <c r="E4" s="19"/>
      <c r="F4" s="20"/>
      <c r="G4" s="20"/>
      <c r="H4" s="21"/>
    </row>
    <row r="5" spans="2:8" s="2" customFormat="1" ht="17.25">
      <c r="B5" s="405" t="s">
        <v>251</v>
      </c>
      <c r="C5" s="318"/>
      <c r="D5" s="318"/>
      <c r="E5" s="318"/>
      <c r="F5" s="318"/>
      <c r="G5" s="67"/>
      <c r="H5" s="21"/>
    </row>
    <row r="6" spans="2:8" s="2" customFormat="1" ht="17.25">
      <c r="B6" s="78"/>
      <c r="C6" s="12"/>
      <c r="D6" s="12"/>
      <c r="E6" s="20"/>
      <c r="F6" s="67"/>
      <c r="G6" s="67"/>
      <c r="H6" s="21"/>
    </row>
    <row r="7" spans="2:8" s="2" customFormat="1" ht="15.75">
      <c r="B7" s="386" t="s">
        <v>62</v>
      </c>
      <c r="C7" s="413" t="str">
        <f>+'予算書'!B6</f>
        <v>臨床生理</v>
      </c>
      <c r="D7" s="408" t="s">
        <v>79</v>
      </c>
      <c r="E7" s="409"/>
      <c r="F7" s="410"/>
      <c r="G7" s="388" t="s">
        <v>61</v>
      </c>
      <c r="H7" s="89"/>
    </row>
    <row r="8" spans="2:8" s="2" customFormat="1" ht="13.5" customHeight="1">
      <c r="B8" s="387"/>
      <c r="C8" s="414"/>
      <c r="D8" s="411"/>
      <c r="E8" s="411"/>
      <c r="F8" s="412"/>
      <c r="G8" s="389"/>
      <c r="H8" s="90"/>
    </row>
    <row r="9" spans="2:8" s="2" customFormat="1" ht="13.5" customHeight="1">
      <c r="B9" s="398" t="s">
        <v>63</v>
      </c>
      <c r="C9" s="392" t="str">
        <f>+'予算書'!C11</f>
        <v>平成26年11月29日（土）　14：00 ～ 16：15</v>
      </c>
      <c r="D9" s="393"/>
      <c r="E9" s="393"/>
      <c r="F9" s="394"/>
      <c r="G9" s="390"/>
      <c r="H9" s="90"/>
    </row>
    <row r="10" spans="2:8" s="2" customFormat="1" ht="13.5" customHeight="1">
      <c r="B10" s="399"/>
      <c r="C10" s="395"/>
      <c r="D10" s="396"/>
      <c r="E10" s="396"/>
      <c r="F10" s="397"/>
      <c r="G10" s="391"/>
      <c r="H10" s="91"/>
    </row>
    <row r="11" spans="2:8" ht="15" customHeight="1">
      <c r="B11" s="382" t="s">
        <v>93</v>
      </c>
      <c r="C11" s="383"/>
      <c r="D11" s="383"/>
      <c r="E11" s="383"/>
      <c r="F11" s="105" t="s">
        <v>9</v>
      </c>
      <c r="G11" s="384" t="s">
        <v>11</v>
      </c>
      <c r="H11" s="385"/>
    </row>
    <row r="12" spans="2:8" ht="15" customHeight="1">
      <c r="B12" s="92" t="s">
        <v>105</v>
      </c>
      <c r="C12" s="108">
        <f>+'予算書'!C49</f>
        <v>0</v>
      </c>
      <c r="D12" s="107" t="s">
        <v>78</v>
      </c>
      <c r="E12" s="106" t="s">
        <v>114</v>
      </c>
      <c r="F12" s="87" t="s">
        <v>58</v>
      </c>
      <c r="G12" s="380">
        <v>1000</v>
      </c>
      <c r="H12" s="381"/>
    </row>
    <row r="13" spans="2:8" ht="15" customHeight="1">
      <c r="B13" s="92" t="s">
        <v>65</v>
      </c>
      <c r="C13" s="80">
        <f>+'予算書'!D49</f>
        <v>0</v>
      </c>
      <c r="D13" s="81"/>
      <c r="E13" s="88">
        <f>+'予算書'!F49</f>
        <v>0</v>
      </c>
      <c r="F13" s="87" t="s">
        <v>34</v>
      </c>
      <c r="G13" s="380">
        <f>+'予算書'!J49</f>
        <v>0</v>
      </c>
      <c r="H13" s="381"/>
    </row>
    <row r="14" spans="2:8" ht="15" customHeight="1">
      <c r="B14" s="92" t="s">
        <v>65</v>
      </c>
      <c r="C14" s="80"/>
      <c r="D14" s="81"/>
      <c r="E14" s="88"/>
      <c r="F14" s="87" t="s">
        <v>34</v>
      </c>
      <c r="G14" s="380">
        <v>0</v>
      </c>
      <c r="H14" s="381"/>
    </row>
    <row r="15" spans="2:8" ht="15" customHeight="1">
      <c r="B15" s="92" t="s">
        <v>64</v>
      </c>
      <c r="C15" s="299"/>
      <c r="D15" s="310"/>
      <c r="E15" s="379"/>
      <c r="F15" s="87" t="s">
        <v>59</v>
      </c>
      <c r="G15" s="380">
        <v>0</v>
      </c>
      <c r="H15" s="381"/>
    </row>
    <row r="16" spans="2:8" ht="15" customHeight="1">
      <c r="B16" s="92" t="s">
        <v>75</v>
      </c>
      <c r="C16" s="299"/>
      <c r="D16" s="310"/>
      <c r="E16" s="379"/>
      <c r="F16" s="87" t="s">
        <v>60</v>
      </c>
      <c r="G16" s="380">
        <v>0</v>
      </c>
      <c r="H16" s="381"/>
    </row>
    <row r="17" spans="2:8" ht="15" customHeight="1">
      <c r="B17" s="92"/>
      <c r="C17" s="299"/>
      <c r="D17" s="310"/>
      <c r="E17" s="379"/>
      <c r="F17" s="87"/>
      <c r="G17" s="380">
        <v>0</v>
      </c>
      <c r="H17" s="381"/>
    </row>
    <row r="18" spans="2:8" ht="15" customHeight="1">
      <c r="B18" s="93"/>
      <c r="C18" s="36"/>
      <c r="D18" s="36"/>
      <c r="E18" s="36"/>
      <c r="F18" s="15" t="s">
        <v>84</v>
      </c>
      <c r="G18" s="415">
        <f>SUM(G12:G17)</f>
        <v>1000</v>
      </c>
      <c r="H18" s="416"/>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400" t="s">
        <v>71</v>
      </c>
      <c r="D24" s="401"/>
      <c r="E24" s="401"/>
      <c r="F24" s="401"/>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2" t="s">
        <v>77</v>
      </c>
      <c r="D35" s="403"/>
      <c r="E35" s="403"/>
      <c r="F35" s="403"/>
      <c r="G35" s="17"/>
      <c r="H35" s="21"/>
    </row>
    <row r="36" spans="2:8" ht="15" customHeight="1">
      <c r="B36" s="404"/>
      <c r="C36" s="403"/>
      <c r="D36" s="403"/>
      <c r="E36" s="403"/>
      <c r="F36" s="403"/>
      <c r="G36" s="79"/>
      <c r="H36" s="22"/>
    </row>
    <row r="37" spans="2:8" ht="13.5" customHeight="1">
      <c r="B37" s="292"/>
      <c r="C37" s="403"/>
      <c r="D37" s="403"/>
      <c r="E37" s="403"/>
      <c r="F37" s="403"/>
      <c r="G37" s="79"/>
      <c r="H37" s="73"/>
    </row>
    <row r="38" spans="2:8" s="2" customFormat="1" ht="13.5">
      <c r="B38" s="24"/>
      <c r="C38" s="24"/>
      <c r="D38" s="24"/>
      <c r="E38" s="19"/>
      <c r="F38" s="20"/>
      <c r="G38" s="20"/>
      <c r="H38" s="21"/>
    </row>
    <row r="39" spans="2:8" s="2" customFormat="1" ht="17.25">
      <c r="B39" s="405" t="s">
        <v>251</v>
      </c>
      <c r="C39" s="318"/>
      <c r="D39" s="318"/>
      <c r="E39" s="318"/>
      <c r="F39" s="318"/>
      <c r="G39" s="67"/>
      <c r="H39" s="21"/>
    </row>
    <row r="40" spans="2:8" s="2" customFormat="1" ht="17.25">
      <c r="B40" s="78"/>
      <c r="C40" s="12"/>
      <c r="D40" s="12"/>
      <c r="E40" s="20"/>
      <c r="F40" s="67"/>
      <c r="G40" s="67"/>
      <c r="H40" s="21"/>
    </row>
    <row r="41" spans="2:8" s="2" customFormat="1" ht="15.75">
      <c r="B41" s="386" t="s">
        <v>62</v>
      </c>
      <c r="C41" s="413" t="str">
        <f>+'予算書'!B6</f>
        <v>臨床生理</v>
      </c>
      <c r="D41" s="408" t="s">
        <v>79</v>
      </c>
      <c r="E41" s="409"/>
      <c r="F41" s="410"/>
      <c r="G41" s="388" t="s">
        <v>61</v>
      </c>
      <c r="H41" s="89"/>
    </row>
    <row r="42" spans="2:8" s="2" customFormat="1" ht="13.5" customHeight="1">
      <c r="B42" s="387"/>
      <c r="C42" s="414"/>
      <c r="D42" s="411"/>
      <c r="E42" s="411"/>
      <c r="F42" s="412"/>
      <c r="G42" s="389"/>
      <c r="H42" s="90"/>
    </row>
    <row r="43" spans="2:8" s="2" customFormat="1" ht="13.5" customHeight="1">
      <c r="B43" s="398" t="s">
        <v>63</v>
      </c>
      <c r="C43" s="392" t="str">
        <f>+C9</f>
        <v>平成26年11月29日（土）　14：00 ～ 16：15</v>
      </c>
      <c r="D43" s="393"/>
      <c r="E43" s="393"/>
      <c r="F43" s="394"/>
      <c r="G43" s="390"/>
      <c r="H43" s="90"/>
    </row>
    <row r="44" spans="2:8" s="2" customFormat="1" ht="13.5" customHeight="1">
      <c r="B44" s="399"/>
      <c r="C44" s="395"/>
      <c r="D44" s="396"/>
      <c r="E44" s="396"/>
      <c r="F44" s="397"/>
      <c r="G44" s="391"/>
      <c r="H44" s="91"/>
    </row>
    <row r="45" spans="2:8" ht="15" customHeight="1">
      <c r="B45" s="382" t="s">
        <v>93</v>
      </c>
      <c r="C45" s="383"/>
      <c r="D45" s="383"/>
      <c r="E45" s="383"/>
      <c r="F45" s="105" t="s">
        <v>9</v>
      </c>
      <c r="G45" s="384" t="s">
        <v>11</v>
      </c>
      <c r="H45" s="385"/>
    </row>
    <row r="46" spans="2:8" ht="15" customHeight="1">
      <c r="B46" s="92" t="s">
        <v>105</v>
      </c>
      <c r="C46" s="108">
        <f>+'予算書'!C50</f>
        <v>0</v>
      </c>
      <c r="D46" s="107" t="s">
        <v>78</v>
      </c>
      <c r="E46" s="106" t="s">
        <v>114</v>
      </c>
      <c r="F46" s="87" t="s">
        <v>58</v>
      </c>
      <c r="G46" s="380">
        <v>1000</v>
      </c>
      <c r="H46" s="381"/>
    </row>
    <row r="47" spans="2:8" ht="15" customHeight="1">
      <c r="B47" s="92" t="s">
        <v>65</v>
      </c>
      <c r="C47" s="80">
        <f>+'予算書'!D50</f>
        <v>0</v>
      </c>
      <c r="D47" s="81"/>
      <c r="E47" s="88">
        <f>+'予算書'!F50</f>
        <v>0</v>
      </c>
      <c r="F47" s="87" t="s">
        <v>34</v>
      </c>
      <c r="G47" s="380">
        <f>+'予算書'!J50</f>
        <v>0</v>
      </c>
      <c r="H47" s="381"/>
    </row>
    <row r="48" spans="2:8" ht="15" customHeight="1">
      <c r="B48" s="92" t="s">
        <v>65</v>
      </c>
      <c r="C48" s="80"/>
      <c r="D48" s="81"/>
      <c r="E48" s="88"/>
      <c r="F48" s="87" t="s">
        <v>34</v>
      </c>
      <c r="G48" s="380">
        <v>0</v>
      </c>
      <c r="H48" s="381"/>
    </row>
    <row r="49" spans="2:8" ht="15" customHeight="1">
      <c r="B49" s="92" t="s">
        <v>64</v>
      </c>
      <c r="C49" s="299"/>
      <c r="D49" s="310"/>
      <c r="E49" s="379"/>
      <c r="F49" s="87" t="s">
        <v>59</v>
      </c>
      <c r="G49" s="380">
        <v>0</v>
      </c>
      <c r="H49" s="381"/>
    </row>
    <row r="50" spans="2:8" ht="15" customHeight="1">
      <c r="B50" s="92" t="s">
        <v>75</v>
      </c>
      <c r="C50" s="299"/>
      <c r="D50" s="310"/>
      <c r="E50" s="379"/>
      <c r="F50" s="87" t="s">
        <v>60</v>
      </c>
      <c r="G50" s="380">
        <v>0</v>
      </c>
      <c r="H50" s="381"/>
    </row>
    <row r="51" spans="2:8" ht="15" customHeight="1">
      <c r="B51" s="92"/>
      <c r="C51" s="299"/>
      <c r="D51" s="310"/>
      <c r="E51" s="379"/>
      <c r="F51" s="87"/>
      <c r="G51" s="380">
        <v>0</v>
      </c>
      <c r="H51" s="381"/>
    </row>
    <row r="52" spans="2:8" ht="15" customHeight="1">
      <c r="B52" s="93"/>
      <c r="C52" s="36"/>
      <c r="D52" s="36"/>
      <c r="E52" s="36"/>
      <c r="F52" s="15" t="s">
        <v>84</v>
      </c>
      <c r="G52" s="415">
        <f>SUM(G46:G51)</f>
        <v>1000</v>
      </c>
      <c r="H52" s="416"/>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400" t="s">
        <v>71</v>
      </c>
      <c r="D58" s="401"/>
      <c r="E58" s="401"/>
      <c r="F58" s="401"/>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C58:F58"/>
    <mergeCell ref="C50:E50"/>
    <mergeCell ref="G50:H50"/>
    <mergeCell ref="C51:E51"/>
    <mergeCell ref="G17:H17"/>
    <mergeCell ref="G18:H18"/>
    <mergeCell ref="G48:H48"/>
    <mergeCell ref="C41:C42"/>
    <mergeCell ref="D41:F42"/>
    <mergeCell ref="C15:E15"/>
    <mergeCell ref="G51:H51"/>
    <mergeCell ref="G13:H13"/>
    <mergeCell ref="G52:H52"/>
    <mergeCell ref="G15:H15"/>
    <mergeCell ref="G16:H16"/>
    <mergeCell ref="B9:B10"/>
    <mergeCell ref="B7:B8"/>
    <mergeCell ref="C9:F10"/>
    <mergeCell ref="B11:E11"/>
    <mergeCell ref="D7:F8"/>
    <mergeCell ref="C7:C8"/>
    <mergeCell ref="B2:B3"/>
    <mergeCell ref="B5:F5"/>
    <mergeCell ref="C1:F3"/>
    <mergeCell ref="G14:H14"/>
    <mergeCell ref="G7:G10"/>
    <mergeCell ref="G11:H11"/>
    <mergeCell ref="G12:H12"/>
    <mergeCell ref="B41:B42"/>
    <mergeCell ref="C16:E16"/>
    <mergeCell ref="C17:E17"/>
    <mergeCell ref="G41:G44"/>
    <mergeCell ref="C43:F44"/>
    <mergeCell ref="B43:B44"/>
    <mergeCell ref="C24:F24"/>
    <mergeCell ref="C35:F37"/>
    <mergeCell ref="B36:B37"/>
    <mergeCell ref="B39:F39"/>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2" t="s">
        <v>77</v>
      </c>
      <c r="D1" s="403"/>
      <c r="E1" s="403"/>
      <c r="F1" s="403"/>
      <c r="G1" s="17"/>
      <c r="H1" s="21"/>
    </row>
    <row r="2" spans="2:8" ht="15" customHeight="1">
      <c r="B2" s="404"/>
      <c r="C2" s="403"/>
      <c r="D2" s="403"/>
      <c r="E2" s="403"/>
      <c r="F2" s="403"/>
      <c r="G2" s="79"/>
      <c r="H2" s="22"/>
    </row>
    <row r="3" spans="2:8" ht="13.5" customHeight="1">
      <c r="B3" s="292"/>
      <c r="C3" s="403"/>
      <c r="D3" s="403"/>
      <c r="E3" s="403"/>
      <c r="F3" s="403"/>
      <c r="G3" s="79"/>
      <c r="H3" s="73"/>
    </row>
    <row r="4" spans="2:8" s="2" customFormat="1" ht="13.5">
      <c r="B4" s="24"/>
      <c r="C4" s="24"/>
      <c r="D4" s="24"/>
      <c r="E4" s="19"/>
      <c r="F4" s="20"/>
      <c r="G4" s="20"/>
      <c r="H4" s="21"/>
    </row>
    <row r="5" spans="2:8" s="2" customFormat="1" ht="17.25">
      <c r="B5" s="405" t="s">
        <v>251</v>
      </c>
      <c r="C5" s="318"/>
      <c r="D5" s="318"/>
      <c r="E5" s="318"/>
      <c r="F5" s="318"/>
      <c r="G5" s="67"/>
      <c r="H5" s="21"/>
    </row>
    <row r="6" spans="2:8" s="2" customFormat="1" ht="17.25">
      <c r="B6" s="78"/>
      <c r="C6" s="12"/>
      <c r="D6" s="12"/>
      <c r="E6" s="20"/>
      <c r="F6" s="67"/>
      <c r="G6" s="67"/>
      <c r="H6" s="21"/>
    </row>
    <row r="7" spans="2:8" s="2" customFormat="1" ht="15.75">
      <c r="B7" s="386" t="s">
        <v>62</v>
      </c>
      <c r="C7" s="413" t="str">
        <f>+'予算書'!B6</f>
        <v>臨床生理</v>
      </c>
      <c r="D7" s="408" t="s">
        <v>79</v>
      </c>
      <c r="E7" s="409"/>
      <c r="F7" s="410"/>
      <c r="G7" s="388" t="s">
        <v>61</v>
      </c>
      <c r="H7" s="89"/>
    </row>
    <row r="8" spans="2:8" s="2" customFormat="1" ht="13.5" customHeight="1">
      <c r="B8" s="387"/>
      <c r="C8" s="414"/>
      <c r="D8" s="411"/>
      <c r="E8" s="411"/>
      <c r="F8" s="412"/>
      <c r="G8" s="389"/>
      <c r="H8" s="90"/>
    </row>
    <row r="9" spans="2:8" s="2" customFormat="1" ht="13.5" customHeight="1">
      <c r="B9" s="398" t="s">
        <v>63</v>
      </c>
      <c r="C9" s="392" t="str">
        <f>+'予算書'!C11</f>
        <v>平成26年11月29日（土）　14：00 ～ 16：15</v>
      </c>
      <c r="D9" s="393"/>
      <c r="E9" s="393"/>
      <c r="F9" s="394"/>
      <c r="G9" s="390"/>
      <c r="H9" s="90"/>
    </row>
    <row r="10" spans="2:8" s="2" customFormat="1" ht="13.5" customHeight="1">
      <c r="B10" s="399"/>
      <c r="C10" s="395"/>
      <c r="D10" s="396"/>
      <c r="E10" s="396"/>
      <c r="F10" s="397"/>
      <c r="G10" s="391"/>
      <c r="H10" s="91"/>
    </row>
    <row r="11" spans="2:8" ht="15" customHeight="1">
      <c r="B11" s="382" t="s">
        <v>93</v>
      </c>
      <c r="C11" s="383"/>
      <c r="D11" s="383"/>
      <c r="E11" s="383"/>
      <c r="F11" s="105" t="s">
        <v>9</v>
      </c>
      <c r="G11" s="384" t="s">
        <v>11</v>
      </c>
      <c r="H11" s="385"/>
    </row>
    <row r="12" spans="2:8" ht="15" customHeight="1">
      <c r="B12" s="92" t="s">
        <v>105</v>
      </c>
      <c r="C12" s="108" t="str">
        <f>+'予算書'!C51</f>
        <v>野久　謙</v>
      </c>
      <c r="D12" s="107" t="s">
        <v>78</v>
      </c>
      <c r="E12" s="106" t="s">
        <v>114</v>
      </c>
      <c r="F12" s="87" t="s">
        <v>58</v>
      </c>
      <c r="G12" s="380">
        <v>1000</v>
      </c>
      <c r="H12" s="381"/>
    </row>
    <row r="13" spans="2:8" ht="15" customHeight="1">
      <c r="B13" s="92" t="s">
        <v>65</v>
      </c>
      <c r="C13" s="80" t="str">
        <f>+'予算書'!D51</f>
        <v>岐阜市</v>
      </c>
      <c r="D13" s="81"/>
      <c r="E13" s="88" t="str">
        <f>+'予算書'!F51</f>
        <v>高山市</v>
      </c>
      <c r="F13" s="87" t="s">
        <v>34</v>
      </c>
      <c r="G13" s="380">
        <f>+'予算書'!J51</f>
        <v>10000</v>
      </c>
      <c r="H13" s="381"/>
    </row>
    <row r="14" spans="2:8" ht="15" customHeight="1">
      <c r="B14" s="92" t="s">
        <v>65</v>
      </c>
      <c r="C14" s="80"/>
      <c r="D14" s="81"/>
      <c r="E14" s="88"/>
      <c r="F14" s="87" t="s">
        <v>34</v>
      </c>
      <c r="G14" s="380">
        <v>0</v>
      </c>
      <c r="H14" s="381"/>
    </row>
    <row r="15" spans="2:8" ht="15" customHeight="1">
      <c r="B15" s="92" t="s">
        <v>64</v>
      </c>
      <c r="C15" s="299"/>
      <c r="D15" s="310"/>
      <c r="E15" s="379"/>
      <c r="F15" s="87" t="s">
        <v>59</v>
      </c>
      <c r="G15" s="380">
        <v>0</v>
      </c>
      <c r="H15" s="381"/>
    </row>
    <row r="16" spans="2:8" ht="15" customHeight="1">
      <c r="B16" s="92" t="s">
        <v>75</v>
      </c>
      <c r="C16" s="299"/>
      <c r="D16" s="310"/>
      <c r="E16" s="379"/>
      <c r="F16" s="87" t="s">
        <v>60</v>
      </c>
      <c r="G16" s="380">
        <v>0</v>
      </c>
      <c r="H16" s="381"/>
    </row>
    <row r="17" spans="2:8" ht="15" customHeight="1">
      <c r="B17" s="92"/>
      <c r="C17" s="299"/>
      <c r="D17" s="310"/>
      <c r="E17" s="379"/>
      <c r="F17" s="87"/>
      <c r="G17" s="380">
        <v>0</v>
      </c>
      <c r="H17" s="381"/>
    </row>
    <row r="18" spans="2:8" ht="15" customHeight="1">
      <c r="B18" s="93"/>
      <c r="C18" s="36"/>
      <c r="D18" s="36"/>
      <c r="E18" s="36"/>
      <c r="F18" s="15" t="s">
        <v>84</v>
      </c>
      <c r="G18" s="415">
        <f>SUM(G12:G17)</f>
        <v>11000</v>
      </c>
      <c r="H18" s="416"/>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400" t="s">
        <v>71</v>
      </c>
      <c r="D24" s="401"/>
      <c r="E24" s="401"/>
      <c r="F24" s="401"/>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2" t="s">
        <v>77</v>
      </c>
      <c r="D35" s="403"/>
      <c r="E35" s="403"/>
      <c r="F35" s="403"/>
      <c r="G35" s="17"/>
      <c r="H35" s="21"/>
    </row>
    <row r="36" spans="2:8" ht="15" customHeight="1">
      <c r="B36" s="404"/>
      <c r="C36" s="403"/>
      <c r="D36" s="403"/>
      <c r="E36" s="403"/>
      <c r="F36" s="403"/>
      <c r="G36" s="79"/>
      <c r="H36" s="22"/>
    </row>
    <row r="37" spans="2:8" ht="13.5" customHeight="1">
      <c r="B37" s="292"/>
      <c r="C37" s="403"/>
      <c r="D37" s="403"/>
      <c r="E37" s="403"/>
      <c r="F37" s="403"/>
      <c r="G37" s="79"/>
      <c r="H37" s="73"/>
    </row>
    <row r="38" spans="2:8" s="2" customFormat="1" ht="13.5">
      <c r="B38" s="24"/>
      <c r="C38" s="24"/>
      <c r="D38" s="24"/>
      <c r="E38" s="19"/>
      <c r="F38" s="20"/>
      <c r="G38" s="20"/>
      <c r="H38" s="21"/>
    </row>
    <row r="39" spans="2:8" s="2" customFormat="1" ht="17.25">
      <c r="B39" s="405" t="s">
        <v>251</v>
      </c>
      <c r="C39" s="318"/>
      <c r="D39" s="318"/>
      <c r="E39" s="318"/>
      <c r="F39" s="318"/>
      <c r="G39" s="67"/>
      <c r="H39" s="21"/>
    </row>
    <row r="40" spans="2:8" s="2" customFormat="1" ht="17.25">
      <c r="B40" s="78"/>
      <c r="C40" s="12"/>
      <c r="D40" s="12"/>
      <c r="E40" s="20"/>
      <c r="F40" s="67"/>
      <c r="G40" s="67"/>
      <c r="H40" s="21"/>
    </row>
    <row r="41" spans="2:8" s="2" customFormat="1" ht="15.75">
      <c r="B41" s="386" t="s">
        <v>62</v>
      </c>
      <c r="C41" s="413" t="str">
        <f>+'予算書'!B6</f>
        <v>臨床生理</v>
      </c>
      <c r="D41" s="408" t="s">
        <v>79</v>
      </c>
      <c r="E41" s="409"/>
      <c r="F41" s="410"/>
      <c r="G41" s="388" t="s">
        <v>61</v>
      </c>
      <c r="H41" s="89"/>
    </row>
    <row r="42" spans="2:8" s="2" customFormat="1" ht="13.5" customHeight="1">
      <c r="B42" s="387"/>
      <c r="C42" s="414"/>
      <c r="D42" s="411"/>
      <c r="E42" s="411"/>
      <c r="F42" s="412"/>
      <c r="G42" s="389"/>
      <c r="H42" s="90"/>
    </row>
    <row r="43" spans="2:8" s="2" customFormat="1" ht="13.5" customHeight="1">
      <c r="B43" s="398" t="s">
        <v>63</v>
      </c>
      <c r="C43" s="392" t="str">
        <f>+C9</f>
        <v>平成26年11月29日（土）　14：00 ～ 16：15</v>
      </c>
      <c r="D43" s="393"/>
      <c r="E43" s="393"/>
      <c r="F43" s="394"/>
      <c r="G43" s="390"/>
      <c r="H43" s="90"/>
    </row>
    <row r="44" spans="2:8" s="2" customFormat="1" ht="13.5" customHeight="1">
      <c r="B44" s="399"/>
      <c r="C44" s="395"/>
      <c r="D44" s="396"/>
      <c r="E44" s="396"/>
      <c r="F44" s="397"/>
      <c r="G44" s="391"/>
      <c r="H44" s="91"/>
    </row>
    <row r="45" spans="2:8" ht="15" customHeight="1">
      <c r="B45" s="382" t="s">
        <v>93</v>
      </c>
      <c r="C45" s="383"/>
      <c r="D45" s="383"/>
      <c r="E45" s="383"/>
      <c r="F45" s="105" t="s">
        <v>9</v>
      </c>
      <c r="G45" s="384" t="s">
        <v>11</v>
      </c>
      <c r="H45" s="385"/>
    </row>
    <row r="46" spans="2:8" ht="15" customHeight="1">
      <c r="B46" s="92" t="s">
        <v>105</v>
      </c>
      <c r="C46" s="108">
        <f>+'予算書'!C50</f>
        <v>0</v>
      </c>
      <c r="D46" s="107" t="s">
        <v>78</v>
      </c>
      <c r="E46" s="106" t="s">
        <v>114</v>
      </c>
      <c r="F46" s="87" t="s">
        <v>58</v>
      </c>
      <c r="G46" s="380">
        <v>1000</v>
      </c>
      <c r="H46" s="381"/>
    </row>
    <row r="47" spans="2:8" ht="15" customHeight="1">
      <c r="B47" s="92" t="s">
        <v>65</v>
      </c>
      <c r="C47" s="80">
        <f>+'予算書'!D50</f>
        <v>0</v>
      </c>
      <c r="D47" s="81"/>
      <c r="E47" s="88">
        <f>+'予算書'!F50</f>
        <v>0</v>
      </c>
      <c r="F47" s="87" t="s">
        <v>34</v>
      </c>
      <c r="G47" s="380">
        <f>+'予算書'!J52</f>
        <v>0</v>
      </c>
      <c r="H47" s="381"/>
    </row>
    <row r="48" spans="2:8" ht="15" customHeight="1">
      <c r="B48" s="92" t="s">
        <v>65</v>
      </c>
      <c r="C48" s="80"/>
      <c r="D48" s="81"/>
      <c r="E48" s="88"/>
      <c r="F48" s="87" t="s">
        <v>34</v>
      </c>
      <c r="G48" s="380">
        <v>0</v>
      </c>
      <c r="H48" s="381"/>
    </row>
    <row r="49" spans="2:8" ht="15" customHeight="1">
      <c r="B49" s="92" t="s">
        <v>64</v>
      </c>
      <c r="C49" s="299"/>
      <c r="D49" s="310"/>
      <c r="E49" s="379"/>
      <c r="F49" s="87" t="s">
        <v>59</v>
      </c>
      <c r="G49" s="380">
        <v>0</v>
      </c>
      <c r="H49" s="381"/>
    </row>
    <row r="50" spans="2:8" ht="15" customHeight="1">
      <c r="B50" s="92" t="s">
        <v>75</v>
      </c>
      <c r="C50" s="299"/>
      <c r="D50" s="310"/>
      <c r="E50" s="379"/>
      <c r="F50" s="87" t="s">
        <v>60</v>
      </c>
      <c r="G50" s="380">
        <v>0</v>
      </c>
      <c r="H50" s="381"/>
    </row>
    <row r="51" spans="2:8" ht="15" customHeight="1">
      <c r="B51" s="92"/>
      <c r="C51" s="299"/>
      <c r="D51" s="310"/>
      <c r="E51" s="379"/>
      <c r="F51" s="87"/>
      <c r="G51" s="380">
        <v>0</v>
      </c>
      <c r="H51" s="381"/>
    </row>
    <row r="52" spans="2:8" ht="15" customHeight="1">
      <c r="B52" s="93"/>
      <c r="C52" s="36"/>
      <c r="D52" s="36"/>
      <c r="E52" s="36"/>
      <c r="F52" s="15" t="s">
        <v>84</v>
      </c>
      <c r="G52" s="415">
        <f>SUM(G46:G51)</f>
        <v>1000</v>
      </c>
      <c r="H52" s="416"/>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400" t="s">
        <v>71</v>
      </c>
      <c r="D58" s="401"/>
      <c r="E58" s="401"/>
      <c r="F58" s="401"/>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G16:H16"/>
    <mergeCell ref="G13:H13"/>
    <mergeCell ref="G17:H17"/>
    <mergeCell ref="C15:E15"/>
    <mergeCell ref="B2:B3"/>
    <mergeCell ref="B5:F5"/>
    <mergeCell ref="C1:F3"/>
    <mergeCell ref="G18:H18"/>
    <mergeCell ref="G14:H14"/>
    <mergeCell ref="G7:G10"/>
    <mergeCell ref="B9:B10"/>
    <mergeCell ref="B7:B8"/>
    <mergeCell ref="C9:F10"/>
    <mergeCell ref="B11:E11"/>
    <mergeCell ref="G11:H11"/>
    <mergeCell ref="G12:H12"/>
    <mergeCell ref="G15:H15"/>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02" t="s">
        <v>77</v>
      </c>
      <c r="D1" s="403"/>
      <c r="E1" s="403"/>
      <c r="F1" s="403"/>
      <c r="G1" s="17"/>
      <c r="H1" s="21"/>
    </row>
    <row r="2" spans="2:8" ht="15" customHeight="1">
      <c r="B2" s="404"/>
      <c r="C2" s="403"/>
      <c r="D2" s="403"/>
      <c r="E2" s="403"/>
      <c r="F2" s="403"/>
      <c r="G2" s="79"/>
      <c r="H2" s="22"/>
    </row>
    <row r="3" spans="2:8" ht="13.5" customHeight="1">
      <c r="B3" s="292"/>
      <c r="C3" s="403"/>
      <c r="D3" s="403"/>
      <c r="E3" s="403"/>
      <c r="F3" s="403"/>
      <c r="G3" s="79"/>
      <c r="H3" s="73"/>
    </row>
    <row r="4" spans="2:15" s="2" customFormat="1" ht="15">
      <c r="B4" s="24"/>
      <c r="C4" s="24"/>
      <c r="D4" s="24"/>
      <c r="E4" s="19"/>
      <c r="F4" s="20"/>
      <c r="G4" s="20"/>
      <c r="H4" s="21"/>
      <c r="K4" s="1"/>
      <c r="L4" s="1"/>
      <c r="M4" s="1"/>
      <c r="N4" s="1"/>
      <c r="O4" s="1"/>
    </row>
    <row r="5" spans="2:15" s="2" customFormat="1" ht="17.25">
      <c r="B5" s="405" t="s">
        <v>251</v>
      </c>
      <c r="C5" s="318"/>
      <c r="D5" s="318"/>
      <c r="E5" s="318"/>
      <c r="F5" s="318"/>
      <c r="G5" s="67"/>
      <c r="H5" s="21"/>
      <c r="K5" s="1"/>
      <c r="L5" s="1"/>
      <c r="M5" s="1"/>
      <c r="N5" s="1"/>
      <c r="O5" s="1"/>
    </row>
    <row r="6" spans="2:15" s="2" customFormat="1" ht="17.25">
      <c r="B6" s="78"/>
      <c r="C6" s="12"/>
      <c r="D6" s="12"/>
      <c r="E6" s="20"/>
      <c r="F6" s="67"/>
      <c r="G6" s="67"/>
      <c r="H6" s="21"/>
      <c r="K6" s="1"/>
      <c r="L6" s="1"/>
      <c r="M6" s="1"/>
      <c r="N6" s="1"/>
      <c r="O6" s="1"/>
    </row>
    <row r="7" spans="2:15" s="2" customFormat="1" ht="15.75">
      <c r="B7" s="386" t="s">
        <v>62</v>
      </c>
      <c r="C7" s="413" t="str">
        <f>+'予算書'!B6</f>
        <v>臨床生理</v>
      </c>
      <c r="D7" s="408" t="s">
        <v>79</v>
      </c>
      <c r="E7" s="409"/>
      <c r="F7" s="410"/>
      <c r="G7" s="388" t="s">
        <v>61</v>
      </c>
      <c r="H7" s="89"/>
      <c r="K7" s="1"/>
      <c r="L7" s="1"/>
      <c r="M7" s="1"/>
      <c r="N7" s="1"/>
      <c r="O7" s="1"/>
    </row>
    <row r="8" spans="2:15" s="2" customFormat="1" ht="13.5" customHeight="1">
      <c r="B8" s="387"/>
      <c r="C8" s="414"/>
      <c r="D8" s="411"/>
      <c r="E8" s="411"/>
      <c r="F8" s="412"/>
      <c r="G8" s="389"/>
      <c r="H8" s="90"/>
      <c r="K8" s="1"/>
      <c r="L8" s="1"/>
      <c r="M8" s="1"/>
      <c r="N8" s="1"/>
      <c r="O8" s="1"/>
    </row>
    <row r="9" spans="2:15" s="2" customFormat="1" ht="13.5" customHeight="1">
      <c r="B9" s="398" t="s">
        <v>63</v>
      </c>
      <c r="C9" s="392" t="str">
        <f>+'予算書'!C11</f>
        <v>平成26年11月29日（土）　14：00 ～ 16：15</v>
      </c>
      <c r="D9" s="393"/>
      <c r="E9" s="393"/>
      <c r="F9" s="394"/>
      <c r="G9" s="390"/>
      <c r="H9" s="90"/>
      <c r="K9" s="1"/>
      <c r="L9" s="1"/>
      <c r="M9" s="1"/>
      <c r="N9" s="1"/>
      <c r="O9" s="1"/>
    </row>
    <row r="10" spans="2:14" s="2" customFormat="1" ht="13.5" customHeight="1">
      <c r="B10" s="399"/>
      <c r="C10" s="395"/>
      <c r="D10" s="396"/>
      <c r="E10" s="396"/>
      <c r="F10" s="397"/>
      <c r="G10" s="391"/>
      <c r="H10" s="91"/>
      <c r="K10" s="1"/>
      <c r="L10" s="1"/>
      <c r="M10" s="1"/>
      <c r="N10" s="1"/>
    </row>
    <row r="11" spans="2:8" ht="15" customHeight="1">
      <c r="B11" s="382" t="s">
        <v>93</v>
      </c>
      <c r="C11" s="383"/>
      <c r="D11" s="383"/>
      <c r="E11" s="383"/>
      <c r="F11" s="105" t="s">
        <v>9</v>
      </c>
      <c r="G11" s="384" t="s">
        <v>11</v>
      </c>
      <c r="H11" s="385"/>
    </row>
    <row r="12" spans="2:8" ht="15" customHeight="1">
      <c r="B12" s="92" t="s">
        <v>66</v>
      </c>
      <c r="C12" s="108" t="str">
        <f>+'予算書'!C53</f>
        <v>中島　孝</v>
      </c>
      <c r="D12" s="107" t="s">
        <v>78</v>
      </c>
      <c r="E12" s="106" t="s">
        <v>74</v>
      </c>
      <c r="F12" s="87" t="s">
        <v>66</v>
      </c>
      <c r="G12" s="380">
        <f>+'予算書'!K35</f>
        <v>30000</v>
      </c>
      <c r="H12" s="381"/>
    </row>
    <row r="13" spans="2:8" ht="15" customHeight="1">
      <c r="B13" s="92" t="s">
        <v>65</v>
      </c>
      <c r="C13" s="80" t="str">
        <f>+'予算書'!D53</f>
        <v>岐阜市</v>
      </c>
      <c r="D13" s="81"/>
      <c r="E13" s="88" t="str">
        <f>+'予算書'!F53</f>
        <v>高山市</v>
      </c>
      <c r="F13" s="87" t="s">
        <v>34</v>
      </c>
      <c r="G13" s="380">
        <f>+'予算書'!J53</f>
        <v>10000</v>
      </c>
      <c r="H13" s="381"/>
    </row>
    <row r="14" spans="2:8" ht="15" customHeight="1">
      <c r="B14" s="92" t="s">
        <v>65</v>
      </c>
      <c r="C14" s="80"/>
      <c r="D14" s="81"/>
      <c r="E14" s="88"/>
      <c r="F14" s="87" t="s">
        <v>34</v>
      </c>
      <c r="G14" s="380">
        <v>0</v>
      </c>
      <c r="H14" s="381"/>
    </row>
    <row r="15" spans="2:8" ht="15" customHeight="1">
      <c r="B15" s="92" t="s">
        <v>231</v>
      </c>
      <c r="C15" s="299"/>
      <c r="D15" s="310"/>
      <c r="E15" s="379"/>
      <c r="F15" s="87" t="s">
        <v>229</v>
      </c>
      <c r="G15" s="380">
        <f>+'予算書'!K37</f>
        <v>0</v>
      </c>
      <c r="H15" s="381"/>
    </row>
    <row r="16" spans="2:8" ht="15" customHeight="1">
      <c r="B16" s="92" t="s">
        <v>64</v>
      </c>
      <c r="C16" s="299"/>
      <c r="D16" s="310"/>
      <c r="E16" s="379"/>
      <c r="F16" s="87" t="s">
        <v>59</v>
      </c>
      <c r="G16" s="380">
        <v>0</v>
      </c>
      <c r="H16" s="381"/>
    </row>
    <row r="17" spans="2:8" ht="15" customHeight="1">
      <c r="B17" s="92" t="s">
        <v>75</v>
      </c>
      <c r="C17" s="299"/>
      <c r="D17" s="310"/>
      <c r="E17" s="379"/>
      <c r="F17" s="87" t="s">
        <v>60</v>
      </c>
      <c r="G17" s="380">
        <v>0</v>
      </c>
      <c r="H17" s="381"/>
    </row>
    <row r="18" spans="2:8" ht="15" customHeight="1">
      <c r="B18" s="93"/>
      <c r="C18" s="36"/>
      <c r="D18" s="36"/>
      <c r="E18" s="36"/>
      <c r="F18" s="15" t="s">
        <v>84</v>
      </c>
      <c r="G18" s="415">
        <f>SUM(G12:G17)</f>
        <v>40000</v>
      </c>
      <c r="H18" s="416"/>
    </row>
    <row r="19" spans="2:8" ht="15.75" customHeight="1">
      <c r="B19" s="94"/>
      <c r="C19" s="8"/>
      <c r="D19" s="8"/>
      <c r="E19" s="9"/>
      <c r="F19" s="9"/>
      <c r="G19" s="9"/>
      <c r="H19" s="95"/>
    </row>
    <row r="20" spans="2:11" ht="22.5">
      <c r="B20" s="96" t="s">
        <v>67</v>
      </c>
      <c r="C20" s="83"/>
      <c r="D20" s="82" t="s">
        <v>68</v>
      </c>
      <c r="E20" s="83"/>
      <c r="F20" s="83"/>
      <c r="G20" s="83"/>
      <c r="H20" s="97"/>
      <c r="J20" s="146" t="s">
        <v>119</v>
      </c>
      <c r="K20" s="140" t="s">
        <v>118</v>
      </c>
    </row>
    <row r="21" spans="2:11" ht="15.75" customHeight="1">
      <c r="B21" s="98"/>
      <c r="C21" s="83"/>
      <c r="D21" s="83"/>
      <c r="E21" s="83"/>
      <c r="F21" s="83"/>
      <c r="G21" s="83"/>
      <c r="H21" s="97"/>
      <c r="J21" s="140"/>
      <c r="K21" s="140" t="s">
        <v>117</v>
      </c>
    </row>
    <row r="22" spans="2:14" ht="35.25">
      <c r="B22" s="99"/>
      <c r="C22" s="84" t="s">
        <v>70</v>
      </c>
      <c r="D22" s="419">
        <f>+G18</f>
        <v>40000</v>
      </c>
      <c r="E22" s="418"/>
      <c r="F22" s="418"/>
      <c r="G22" s="86" t="s">
        <v>69</v>
      </c>
      <c r="H22" s="97"/>
      <c r="K22" s="84" t="s">
        <v>70</v>
      </c>
      <c r="L22" s="419">
        <f>SUM(G12:H15)</f>
        <v>40000</v>
      </c>
      <c r="M22" s="420"/>
      <c r="N22" s="86" t="s">
        <v>69</v>
      </c>
    </row>
    <row r="23" spans="2:8" ht="15">
      <c r="B23" s="98"/>
      <c r="C23" s="83"/>
      <c r="D23" s="83"/>
      <c r="E23" s="83"/>
      <c r="F23" s="83"/>
      <c r="G23" s="83"/>
      <c r="H23" s="97"/>
    </row>
    <row r="24" spans="2:8" ht="15">
      <c r="B24" s="98"/>
      <c r="C24" s="421" t="s">
        <v>116</v>
      </c>
      <c r="D24" s="422"/>
      <c r="E24" s="422"/>
      <c r="F24" s="422"/>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2" t="s">
        <v>77</v>
      </c>
      <c r="D35" s="403"/>
      <c r="E35" s="403"/>
      <c r="F35" s="403"/>
      <c r="G35" s="17"/>
      <c r="H35" s="21"/>
    </row>
    <row r="36" spans="2:8" ht="15" customHeight="1">
      <c r="B36" s="404"/>
      <c r="C36" s="403"/>
      <c r="D36" s="403"/>
      <c r="E36" s="403"/>
      <c r="F36" s="403"/>
      <c r="G36" s="79"/>
      <c r="H36" s="22"/>
    </row>
    <row r="37" spans="2:8" ht="13.5" customHeight="1">
      <c r="B37" s="292"/>
      <c r="C37" s="403"/>
      <c r="D37" s="403"/>
      <c r="E37" s="403"/>
      <c r="F37" s="403"/>
      <c r="G37" s="79"/>
      <c r="H37" s="73"/>
    </row>
    <row r="38" spans="2:8" s="2" customFormat="1" ht="13.5">
      <c r="B38" s="24"/>
      <c r="C38" s="24"/>
      <c r="D38" s="24"/>
      <c r="E38" s="19"/>
      <c r="F38" s="20"/>
      <c r="G38" s="20"/>
      <c r="H38" s="21"/>
    </row>
    <row r="39" spans="2:8" s="2" customFormat="1" ht="17.25">
      <c r="B39" s="405" t="s">
        <v>251</v>
      </c>
      <c r="C39" s="318"/>
      <c r="D39" s="318"/>
      <c r="E39" s="318"/>
      <c r="F39" s="318"/>
      <c r="G39" s="67"/>
      <c r="H39" s="21"/>
    </row>
    <row r="40" spans="2:8" s="2" customFormat="1" ht="17.25">
      <c r="B40" s="78"/>
      <c r="C40" s="12"/>
      <c r="D40" s="12"/>
      <c r="E40" s="20"/>
      <c r="F40" s="67"/>
      <c r="G40" s="67"/>
      <c r="H40" s="21"/>
    </row>
    <row r="41" spans="2:8" s="2" customFormat="1" ht="15.75">
      <c r="B41" s="386" t="s">
        <v>62</v>
      </c>
      <c r="C41" s="413" t="str">
        <f>+'予算書'!B6</f>
        <v>臨床生理</v>
      </c>
      <c r="D41" s="408" t="s">
        <v>79</v>
      </c>
      <c r="E41" s="409"/>
      <c r="F41" s="410"/>
      <c r="G41" s="388" t="s">
        <v>61</v>
      </c>
      <c r="H41" s="89"/>
    </row>
    <row r="42" spans="2:8" s="2" customFormat="1" ht="13.5" customHeight="1">
      <c r="B42" s="387"/>
      <c r="C42" s="414"/>
      <c r="D42" s="411"/>
      <c r="E42" s="411"/>
      <c r="F42" s="412"/>
      <c r="G42" s="389"/>
      <c r="H42" s="90"/>
    </row>
    <row r="43" spans="2:8" s="2" customFormat="1" ht="13.5" customHeight="1">
      <c r="B43" s="398" t="s">
        <v>63</v>
      </c>
      <c r="C43" s="392" t="str">
        <f>+C9</f>
        <v>平成26年11月29日（土）　14：00 ～ 16：15</v>
      </c>
      <c r="D43" s="393"/>
      <c r="E43" s="393"/>
      <c r="F43" s="394"/>
      <c r="G43" s="390"/>
      <c r="H43" s="90"/>
    </row>
    <row r="44" spans="2:8" s="2" customFormat="1" ht="13.5" customHeight="1">
      <c r="B44" s="399"/>
      <c r="C44" s="395"/>
      <c r="D44" s="396"/>
      <c r="E44" s="396"/>
      <c r="F44" s="397"/>
      <c r="G44" s="391"/>
      <c r="H44" s="91"/>
    </row>
    <row r="45" spans="2:8" ht="15" customHeight="1">
      <c r="B45" s="382" t="s">
        <v>93</v>
      </c>
      <c r="C45" s="383"/>
      <c r="D45" s="383"/>
      <c r="E45" s="383"/>
      <c r="F45" s="105" t="s">
        <v>9</v>
      </c>
      <c r="G45" s="384" t="s">
        <v>11</v>
      </c>
      <c r="H45" s="385"/>
    </row>
    <row r="46" spans="2:8" ht="15" customHeight="1">
      <c r="B46" s="92" t="s">
        <v>66</v>
      </c>
      <c r="C46" s="108"/>
      <c r="D46" s="107"/>
      <c r="E46" s="106"/>
      <c r="F46" s="87" t="s">
        <v>58</v>
      </c>
      <c r="G46" s="380">
        <v>0</v>
      </c>
      <c r="H46" s="381"/>
    </row>
    <row r="47" spans="2:8" ht="15" customHeight="1">
      <c r="B47" s="92" t="s">
        <v>65</v>
      </c>
      <c r="C47" s="80"/>
      <c r="D47" s="81"/>
      <c r="E47" s="88"/>
      <c r="F47" s="87" t="s">
        <v>34</v>
      </c>
      <c r="G47" s="380">
        <f>+'予算書'!J54</f>
        <v>0</v>
      </c>
      <c r="H47" s="381"/>
    </row>
    <row r="48" spans="2:8" ht="15" customHeight="1">
      <c r="B48" s="92" t="s">
        <v>65</v>
      </c>
      <c r="C48" s="80"/>
      <c r="D48" s="81"/>
      <c r="E48" s="88"/>
      <c r="F48" s="87" t="s">
        <v>34</v>
      </c>
      <c r="G48" s="380">
        <v>0</v>
      </c>
      <c r="H48" s="381"/>
    </row>
    <row r="49" spans="2:8" ht="15" customHeight="1">
      <c r="B49" s="92" t="s">
        <v>64</v>
      </c>
      <c r="C49" s="299"/>
      <c r="D49" s="310"/>
      <c r="E49" s="379"/>
      <c r="F49" s="87" t="s">
        <v>59</v>
      </c>
      <c r="G49" s="380">
        <v>0</v>
      </c>
      <c r="H49" s="381"/>
    </row>
    <row r="50" spans="2:8" ht="15" customHeight="1">
      <c r="B50" s="92" t="s">
        <v>75</v>
      </c>
      <c r="C50" s="299"/>
      <c r="D50" s="310"/>
      <c r="E50" s="379"/>
      <c r="F50" s="87" t="s">
        <v>60</v>
      </c>
      <c r="G50" s="380">
        <v>0</v>
      </c>
      <c r="H50" s="381"/>
    </row>
    <row r="51" spans="2:8" ht="15" customHeight="1">
      <c r="B51" s="92"/>
      <c r="C51" s="299"/>
      <c r="D51" s="310"/>
      <c r="E51" s="379"/>
      <c r="F51" s="87"/>
      <c r="G51" s="380">
        <v>0</v>
      </c>
      <c r="H51" s="381"/>
    </row>
    <row r="52" spans="2:11" ht="15" customHeight="1">
      <c r="B52" s="93"/>
      <c r="C52" s="36"/>
      <c r="D52" s="36"/>
      <c r="E52" s="36"/>
      <c r="F52" s="15" t="s">
        <v>84</v>
      </c>
      <c r="G52" s="415">
        <f>SUM(G46:G51)</f>
        <v>0</v>
      </c>
      <c r="H52" s="416"/>
      <c r="J52" s="146"/>
      <c r="K52" s="140"/>
    </row>
    <row r="53" spans="2:11" ht="15.75" customHeight="1">
      <c r="B53" s="94"/>
      <c r="C53" s="8"/>
      <c r="D53" s="8"/>
      <c r="E53" s="9"/>
      <c r="F53" s="9"/>
      <c r="G53" s="9"/>
      <c r="H53" s="95"/>
      <c r="K53" s="140"/>
    </row>
    <row r="54" spans="2:11" ht="22.5">
      <c r="B54" s="96" t="s">
        <v>67</v>
      </c>
      <c r="C54" s="83"/>
      <c r="D54" s="82" t="s">
        <v>68</v>
      </c>
      <c r="E54" s="83"/>
      <c r="F54" s="83"/>
      <c r="G54" s="83"/>
      <c r="H54" s="97"/>
      <c r="J54" s="146" t="s">
        <v>119</v>
      </c>
      <c r="K54" s="140" t="s">
        <v>120</v>
      </c>
    </row>
    <row r="55" spans="2:11" ht="15.75" customHeight="1">
      <c r="B55" s="98"/>
      <c r="C55" s="83"/>
      <c r="D55" s="83"/>
      <c r="E55" s="83"/>
      <c r="F55" s="83"/>
      <c r="G55" s="83"/>
      <c r="H55" s="97"/>
      <c r="K55" s="140" t="s">
        <v>121</v>
      </c>
    </row>
    <row r="56" spans="2:14" ht="35.25">
      <c r="B56" s="99"/>
      <c r="C56" s="84" t="s">
        <v>70</v>
      </c>
      <c r="D56" s="417">
        <f>+G52</f>
        <v>0</v>
      </c>
      <c r="E56" s="418"/>
      <c r="F56" s="418"/>
      <c r="G56" s="86" t="s">
        <v>69</v>
      </c>
      <c r="H56" s="97"/>
      <c r="K56" s="84" t="s">
        <v>70</v>
      </c>
      <c r="L56" s="419">
        <f>+K12</f>
        <v>0</v>
      </c>
      <c r="M56" s="420"/>
      <c r="N56" s="86" t="s">
        <v>69</v>
      </c>
    </row>
    <row r="57" spans="2:8" ht="15">
      <c r="B57" s="98"/>
      <c r="C57" s="83"/>
      <c r="D57" s="83"/>
      <c r="E57" s="83"/>
      <c r="F57" s="83"/>
      <c r="G57" s="83"/>
      <c r="H57" s="97"/>
    </row>
    <row r="58" spans="2:8" ht="15">
      <c r="B58" s="98"/>
      <c r="C58" s="400" t="s">
        <v>71</v>
      </c>
      <c r="D58" s="401"/>
      <c r="E58" s="401"/>
      <c r="F58" s="401"/>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8">
    <mergeCell ref="G45:H45"/>
    <mergeCell ref="G46:H46"/>
    <mergeCell ref="G47:H47"/>
    <mergeCell ref="B43:B44"/>
    <mergeCell ref="B41:B42"/>
    <mergeCell ref="C16:E16"/>
    <mergeCell ref="C17:E17"/>
    <mergeCell ref="D22:F22"/>
    <mergeCell ref="C24:F24"/>
    <mergeCell ref="C35:F37"/>
    <mergeCell ref="B36:B37"/>
    <mergeCell ref="B39:F39"/>
    <mergeCell ref="G15:H15"/>
    <mergeCell ref="G16:H16"/>
    <mergeCell ref="G17:H17"/>
    <mergeCell ref="G18:H18"/>
    <mergeCell ref="B2:B3"/>
    <mergeCell ref="B5:F5"/>
    <mergeCell ref="C1:F3"/>
    <mergeCell ref="G14:H14"/>
    <mergeCell ref="G7:G10"/>
    <mergeCell ref="B9:B10"/>
    <mergeCell ref="B7:B8"/>
    <mergeCell ref="C9:F10"/>
    <mergeCell ref="B11:E11"/>
    <mergeCell ref="G11:H11"/>
    <mergeCell ref="G12:H12"/>
    <mergeCell ref="G13:H13"/>
    <mergeCell ref="C58:F58"/>
    <mergeCell ref="D7:F8"/>
    <mergeCell ref="C7:C8"/>
    <mergeCell ref="C41:C42"/>
    <mergeCell ref="D41:F42"/>
    <mergeCell ref="C50:E50"/>
    <mergeCell ref="C51:E51"/>
    <mergeCell ref="C15:E15"/>
    <mergeCell ref="C43:F44"/>
    <mergeCell ref="C49:E49"/>
    <mergeCell ref="D56:F56"/>
    <mergeCell ref="L22:M22"/>
    <mergeCell ref="L56:M56"/>
    <mergeCell ref="G52:H52"/>
    <mergeCell ref="G50:H50"/>
    <mergeCell ref="G51:H51"/>
    <mergeCell ref="G41:G44"/>
    <mergeCell ref="G48:H48"/>
    <mergeCell ref="G49:H49"/>
    <mergeCell ref="B45:E45"/>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331" t="s">
        <v>21</v>
      </c>
      <c r="J1" s="332"/>
      <c r="K1" s="40" t="s">
        <v>33</v>
      </c>
    </row>
    <row r="2" spans="7:11" ht="63.75" customHeight="1">
      <c r="G2" s="83"/>
      <c r="H2" s="83"/>
      <c r="I2" s="333"/>
      <c r="J2" s="334"/>
      <c r="K2" s="38"/>
    </row>
    <row r="3" spans="2:11" ht="15" customHeight="1">
      <c r="B3" s="23"/>
      <c r="C3" s="25"/>
      <c r="D3" s="25"/>
      <c r="E3" s="25"/>
      <c r="F3" s="25"/>
      <c r="G3" s="39"/>
      <c r="H3" s="39"/>
      <c r="I3" s="335"/>
      <c r="J3" s="336"/>
      <c r="K3" s="123">
        <v>41932</v>
      </c>
    </row>
    <row r="4" spans="2:11" ht="15" customHeight="1">
      <c r="B4" s="23"/>
      <c r="C4" s="25"/>
      <c r="D4" s="25"/>
      <c r="E4" s="25"/>
      <c r="F4" s="25"/>
      <c r="G4" s="39"/>
      <c r="H4" s="39"/>
      <c r="I4" s="39"/>
      <c r="J4" s="39"/>
      <c r="K4" s="39"/>
    </row>
    <row r="5" spans="2:11" ht="15.75" customHeight="1">
      <c r="B5" s="316"/>
      <c r="C5" s="317"/>
      <c r="D5" s="111"/>
      <c r="E5" s="111"/>
      <c r="F5" s="111"/>
      <c r="J5" s="17" t="s">
        <v>232</v>
      </c>
      <c r="K5" s="21" t="s">
        <v>267</v>
      </c>
    </row>
    <row r="6" spans="2:11" ht="15" customHeight="1">
      <c r="B6" s="324" t="s">
        <v>266</v>
      </c>
      <c r="C6" s="325"/>
      <c r="D6" s="323" t="s">
        <v>234</v>
      </c>
      <c r="E6" s="318"/>
      <c r="F6" s="318"/>
      <c r="G6" s="318"/>
      <c r="H6" s="318"/>
      <c r="I6" s="109"/>
      <c r="J6" s="16" t="s">
        <v>5</v>
      </c>
      <c r="K6" s="139">
        <v>41929</v>
      </c>
    </row>
    <row r="7" spans="2:11" ht="13.5" customHeight="1">
      <c r="B7" s="326"/>
      <c r="C7" s="325"/>
      <c r="D7" s="318"/>
      <c r="E7" s="318"/>
      <c r="F7" s="318"/>
      <c r="G7" s="318"/>
      <c r="H7" s="318"/>
      <c r="I7" s="110"/>
      <c r="J7" s="319" t="s">
        <v>233</v>
      </c>
      <c r="K7" s="320"/>
    </row>
    <row r="8" spans="2:11" ht="13.5" customHeight="1">
      <c r="B8" s="24"/>
      <c r="C8" s="24"/>
      <c r="D8" s="110"/>
      <c r="E8" s="110"/>
      <c r="F8" s="110"/>
      <c r="G8" s="110"/>
      <c r="H8" s="110"/>
      <c r="I8" s="18"/>
      <c r="J8" s="20" t="s">
        <v>3</v>
      </c>
      <c r="K8" s="21" t="s">
        <v>258</v>
      </c>
    </row>
    <row r="9" spans="2:11" s="2" customFormat="1" ht="13.5" customHeight="1">
      <c r="B9" s="24"/>
      <c r="C9" s="24"/>
      <c r="D9" s="24"/>
      <c r="E9" s="24"/>
      <c r="F9" s="24"/>
      <c r="G9" s="19"/>
      <c r="H9" s="19"/>
      <c r="I9" s="19"/>
      <c r="J9" s="20" t="s">
        <v>4</v>
      </c>
      <c r="K9" s="21" t="s">
        <v>259</v>
      </c>
    </row>
    <row r="10" spans="2:11" s="2" customFormat="1" ht="13.5" customHeight="1">
      <c r="B10" s="12"/>
      <c r="C10" s="12"/>
      <c r="D10" s="12"/>
      <c r="E10" s="12"/>
      <c r="F10" s="12"/>
      <c r="G10" s="321" t="s">
        <v>265</v>
      </c>
      <c r="H10" s="321"/>
      <c r="I10" s="321"/>
      <c r="J10" s="322"/>
      <c r="K10" s="21" t="s">
        <v>276</v>
      </c>
    </row>
    <row r="11" spans="2:11" s="2" customFormat="1" ht="13.5" customHeight="1">
      <c r="B11" s="41" t="s">
        <v>6</v>
      </c>
      <c r="C11" s="314" t="s">
        <v>268</v>
      </c>
      <c r="D11" s="314"/>
      <c r="E11" s="314"/>
      <c r="F11" s="314"/>
      <c r="G11" s="318"/>
      <c r="H11" s="318"/>
      <c r="I11" s="318"/>
      <c r="J11" s="318"/>
      <c r="K11" s="318"/>
    </row>
    <row r="12" spans="2:11" s="2" customFormat="1" ht="13.5" customHeight="1">
      <c r="B12" s="41" t="s">
        <v>7</v>
      </c>
      <c r="C12" s="314" t="s">
        <v>269</v>
      </c>
      <c r="D12" s="314"/>
      <c r="E12" s="314"/>
      <c r="F12" s="314"/>
      <c r="G12" s="315"/>
      <c r="H12" s="315"/>
      <c r="I12" s="315"/>
      <c r="J12" s="318"/>
      <c r="K12" s="318"/>
    </row>
    <row r="13" spans="2:11" s="2" customFormat="1" ht="13.5" customHeight="1">
      <c r="B13" s="41" t="s">
        <v>8</v>
      </c>
      <c r="C13" s="314" t="s">
        <v>270</v>
      </c>
      <c r="D13" s="314"/>
      <c r="E13" s="314"/>
      <c r="F13" s="314"/>
      <c r="G13" s="315"/>
      <c r="H13" s="315"/>
      <c r="I13" s="315"/>
      <c r="J13" s="315"/>
      <c r="K13" s="315"/>
    </row>
    <row r="14" spans="2:11" s="2" customFormat="1" ht="13.5" customHeight="1">
      <c r="B14" s="13"/>
      <c r="C14" s="314" t="s">
        <v>271</v>
      </c>
      <c r="D14" s="314"/>
      <c r="E14" s="314"/>
      <c r="F14" s="314"/>
      <c r="G14" s="315"/>
      <c r="H14" s="315"/>
      <c r="I14" s="315"/>
      <c r="J14" s="315"/>
      <c r="K14" s="315"/>
    </row>
    <row r="15" spans="2:11" s="2" customFormat="1" ht="13.5" customHeight="1">
      <c r="B15" s="13"/>
      <c r="C15" s="314" t="s">
        <v>260</v>
      </c>
      <c r="D15" s="314"/>
      <c r="E15" s="314"/>
      <c r="F15" s="314"/>
      <c r="G15" s="315"/>
      <c r="H15" s="315"/>
      <c r="I15" s="315"/>
      <c r="J15" s="315"/>
      <c r="K15" s="315"/>
    </row>
    <row r="16" spans="2:11" s="2" customFormat="1" ht="13.5" customHeight="1">
      <c r="B16" s="13"/>
      <c r="C16" s="314" t="s">
        <v>260</v>
      </c>
      <c r="D16" s="314"/>
      <c r="E16" s="314"/>
      <c r="F16" s="314"/>
      <c r="G16" s="315"/>
      <c r="H16" s="315"/>
      <c r="I16" s="315"/>
      <c r="J16" s="315"/>
      <c r="K16" s="315"/>
    </row>
    <row r="17" spans="2:11" s="2" customFormat="1" ht="13.5" customHeight="1">
      <c r="B17" s="13"/>
      <c r="C17" s="314" t="s">
        <v>260</v>
      </c>
      <c r="D17" s="314"/>
      <c r="E17" s="314"/>
      <c r="F17" s="314"/>
      <c r="G17" s="315"/>
      <c r="H17" s="315"/>
      <c r="I17" s="315"/>
      <c r="J17" s="315"/>
      <c r="K17" s="315"/>
    </row>
    <row r="18" spans="2:11" s="2" customFormat="1" ht="13.5" customHeight="1">
      <c r="B18" s="31" t="s">
        <v>14</v>
      </c>
      <c r="C18" s="32"/>
      <c r="D18" s="32"/>
      <c r="E18" s="32"/>
      <c r="F18" s="32"/>
      <c r="G18" s="32"/>
      <c r="H18" s="32"/>
      <c r="I18" s="32"/>
      <c r="J18" s="32"/>
      <c r="K18" s="32"/>
    </row>
    <row r="19" spans="2:11" ht="15" customHeight="1">
      <c r="B19" s="26" t="s">
        <v>9</v>
      </c>
      <c r="C19" s="311" t="s">
        <v>10</v>
      </c>
      <c r="D19" s="311"/>
      <c r="E19" s="311"/>
      <c r="F19" s="311"/>
      <c r="G19" s="312"/>
      <c r="H19" s="312"/>
      <c r="I19" s="312"/>
      <c r="J19" s="313"/>
      <c r="K19" s="27" t="s">
        <v>11</v>
      </c>
    </row>
    <row r="20" spans="2:11" ht="15" customHeight="1">
      <c r="B20" s="28" t="s">
        <v>16</v>
      </c>
      <c r="C20" s="299" t="s">
        <v>19</v>
      </c>
      <c r="D20" s="300"/>
      <c r="E20" s="300"/>
      <c r="F20" s="300"/>
      <c r="G20" s="301"/>
      <c r="H20" s="301"/>
      <c r="I20" s="301"/>
      <c r="J20" s="327"/>
      <c r="K20" s="29">
        <v>0</v>
      </c>
    </row>
    <row r="21" spans="2:11" ht="15" customHeight="1">
      <c r="B21" s="63" t="s">
        <v>17</v>
      </c>
      <c r="C21" s="295" t="s">
        <v>18</v>
      </c>
      <c r="D21" s="296"/>
      <c r="E21" s="296"/>
      <c r="F21" s="296"/>
      <c r="G21" s="297"/>
      <c r="H21" s="297"/>
      <c r="I21" s="297"/>
      <c r="J21" s="328"/>
      <c r="K21" s="29">
        <v>0</v>
      </c>
    </row>
    <row r="22" spans="2:11" ht="15" customHeight="1">
      <c r="B22" s="28"/>
      <c r="C22" s="299"/>
      <c r="D22" s="300"/>
      <c r="E22" s="300"/>
      <c r="F22" s="300"/>
      <c r="G22" s="301"/>
      <c r="H22" s="301"/>
      <c r="I22" s="301"/>
      <c r="J22" s="327"/>
      <c r="K22" s="29"/>
    </row>
    <row r="23" spans="2:11" ht="15" customHeight="1">
      <c r="B23" s="63" t="s">
        <v>95</v>
      </c>
      <c r="C23" s="129" t="s">
        <v>89</v>
      </c>
      <c r="D23" s="188">
        <v>0</v>
      </c>
      <c r="E23" s="125" t="s">
        <v>69</v>
      </c>
      <c r="F23" s="130" t="s">
        <v>90</v>
      </c>
      <c r="G23" s="134">
        <v>40</v>
      </c>
      <c r="H23" s="306" t="s">
        <v>92</v>
      </c>
      <c r="I23" s="307"/>
      <c r="J23" s="126"/>
      <c r="K23" s="64">
        <f>+D23*G23</f>
        <v>0</v>
      </c>
    </row>
    <row r="24" spans="2:11" ht="15" customHeight="1">
      <c r="B24" s="28" t="s">
        <v>100</v>
      </c>
      <c r="C24" s="108" t="s">
        <v>89</v>
      </c>
      <c r="D24" s="189">
        <v>0</v>
      </c>
      <c r="E24" s="106" t="s">
        <v>69</v>
      </c>
      <c r="F24" s="131" t="s">
        <v>90</v>
      </c>
      <c r="G24" s="135">
        <v>0</v>
      </c>
      <c r="H24" s="309" t="s">
        <v>92</v>
      </c>
      <c r="I24" s="309"/>
      <c r="J24" s="136"/>
      <c r="K24" s="64">
        <f>+D24*G24</f>
        <v>0</v>
      </c>
    </row>
    <row r="25" spans="2:11" ht="15" customHeight="1">
      <c r="B25" s="63" t="s">
        <v>96</v>
      </c>
      <c r="C25" s="129" t="s">
        <v>89</v>
      </c>
      <c r="D25" s="188">
        <v>300</v>
      </c>
      <c r="E25" s="125" t="s">
        <v>69</v>
      </c>
      <c r="F25" s="130" t="s">
        <v>90</v>
      </c>
      <c r="G25" s="134">
        <v>0</v>
      </c>
      <c r="H25" s="306" t="s">
        <v>92</v>
      </c>
      <c r="I25" s="308"/>
      <c r="J25" s="126"/>
      <c r="K25" s="64">
        <f>+D25*G25</f>
        <v>0</v>
      </c>
    </row>
    <row r="26" spans="2:11" ht="15" customHeight="1">
      <c r="B26" s="28" t="s">
        <v>32</v>
      </c>
      <c r="C26" s="108" t="s">
        <v>89</v>
      </c>
      <c r="D26" s="189">
        <v>2000</v>
      </c>
      <c r="E26" s="106" t="s">
        <v>69</v>
      </c>
      <c r="F26" s="131" t="s">
        <v>90</v>
      </c>
      <c r="G26" s="135">
        <v>0</v>
      </c>
      <c r="H26" s="309" t="s">
        <v>92</v>
      </c>
      <c r="I26" s="310"/>
      <c r="J26" s="136"/>
      <c r="K26" s="64">
        <f>+D26*G26</f>
        <v>0</v>
      </c>
    </row>
    <row r="27" spans="2:11" ht="15" customHeight="1">
      <c r="B27" s="33"/>
      <c r="C27" s="204" t="s">
        <v>170</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11" t="s">
        <v>10</v>
      </c>
      <c r="D30" s="311"/>
      <c r="E30" s="311"/>
      <c r="F30" s="311"/>
      <c r="G30" s="312"/>
      <c r="H30" s="312"/>
      <c r="I30" s="312"/>
      <c r="J30" s="313"/>
      <c r="K30" s="27" t="s">
        <v>11</v>
      </c>
    </row>
    <row r="31" spans="2:11" ht="15" customHeight="1">
      <c r="B31" s="28" t="s">
        <v>12</v>
      </c>
      <c r="C31" s="299"/>
      <c r="D31" s="300"/>
      <c r="E31" s="300"/>
      <c r="F31" s="300"/>
      <c r="G31" s="301"/>
      <c r="H31" s="301"/>
      <c r="I31" s="301"/>
      <c r="J31" s="305"/>
      <c r="K31" s="29"/>
    </row>
    <row r="32" spans="2:11" ht="15" customHeight="1">
      <c r="B32" s="63" t="s">
        <v>13</v>
      </c>
      <c r="C32" s="295"/>
      <c r="D32" s="296"/>
      <c r="E32" s="296"/>
      <c r="F32" s="296"/>
      <c r="G32" s="297"/>
      <c r="H32" s="297"/>
      <c r="I32" s="297"/>
      <c r="J32" s="298"/>
      <c r="K32" s="29"/>
    </row>
    <row r="33" spans="2:13" ht="15" customHeight="1">
      <c r="B33" s="28" t="s">
        <v>105</v>
      </c>
      <c r="C33" s="299" t="s">
        <v>272</v>
      </c>
      <c r="D33" s="300"/>
      <c r="E33" s="300"/>
      <c r="F33" s="300"/>
      <c r="G33" s="301"/>
      <c r="H33" s="301"/>
      <c r="I33" s="301"/>
      <c r="J33" s="302"/>
      <c r="K33" s="29">
        <v>1000</v>
      </c>
      <c r="L33" s="73" t="s">
        <v>155</v>
      </c>
      <c r="M33" s="140" t="s">
        <v>153</v>
      </c>
    </row>
    <row r="34" spans="2:13" ht="15" customHeight="1">
      <c r="B34" s="63" t="s">
        <v>106</v>
      </c>
      <c r="C34" s="295" t="s">
        <v>273</v>
      </c>
      <c r="D34" s="296"/>
      <c r="E34" s="296"/>
      <c r="F34" s="296"/>
      <c r="G34" s="297"/>
      <c r="H34" s="297"/>
      <c r="I34" s="297"/>
      <c r="J34" s="298"/>
      <c r="K34" s="186">
        <f>SUM(J45:J50)</f>
        <v>1500</v>
      </c>
      <c r="L34" s="73" t="s">
        <v>154</v>
      </c>
      <c r="M34" s="140" t="s">
        <v>107</v>
      </c>
    </row>
    <row r="35" spans="2:13" ht="15" customHeight="1">
      <c r="B35" s="28" t="s">
        <v>103</v>
      </c>
      <c r="C35" s="299" t="s">
        <v>261</v>
      </c>
      <c r="D35" s="300"/>
      <c r="E35" s="300"/>
      <c r="F35" s="300"/>
      <c r="G35" s="301"/>
      <c r="H35" s="301"/>
      <c r="I35" s="301"/>
      <c r="J35" s="302"/>
      <c r="K35" s="182">
        <v>30000</v>
      </c>
      <c r="L35" s="73" t="s">
        <v>155</v>
      </c>
      <c r="M35" s="140" t="s">
        <v>224</v>
      </c>
    </row>
    <row r="36" spans="2:13" ht="15" customHeight="1">
      <c r="B36" s="63" t="s">
        <v>104</v>
      </c>
      <c r="C36" s="295" t="s">
        <v>262</v>
      </c>
      <c r="D36" s="296"/>
      <c r="E36" s="296"/>
      <c r="F36" s="296"/>
      <c r="G36" s="297"/>
      <c r="H36" s="297"/>
      <c r="I36" s="297"/>
      <c r="J36" s="298"/>
      <c r="K36" s="183">
        <f>+J53+J54</f>
        <v>10000</v>
      </c>
      <c r="L36" s="73" t="s">
        <v>154</v>
      </c>
      <c r="M36" s="140" t="s">
        <v>225</v>
      </c>
    </row>
    <row r="37" spans="2:11" ht="15" customHeight="1">
      <c r="B37" s="28" t="s">
        <v>226</v>
      </c>
      <c r="C37" s="299"/>
      <c r="D37" s="300"/>
      <c r="E37" s="300"/>
      <c r="F37" s="300"/>
      <c r="G37" s="300"/>
      <c r="H37" s="300"/>
      <c r="I37" s="300"/>
      <c r="J37" s="303"/>
      <c r="K37" s="29">
        <v>0</v>
      </c>
    </row>
    <row r="38" spans="2:17" ht="15" customHeight="1">
      <c r="B38" s="63" t="s">
        <v>248</v>
      </c>
      <c r="C38" s="295" t="s">
        <v>263</v>
      </c>
      <c r="D38" s="296"/>
      <c r="E38" s="296"/>
      <c r="F38" s="296"/>
      <c r="G38" s="296"/>
      <c r="H38" s="296"/>
      <c r="I38" s="296"/>
      <c r="J38" s="304"/>
      <c r="K38" s="29">
        <v>1000</v>
      </c>
      <c r="N38" s="208"/>
      <c r="O38" s="208"/>
      <c r="P38"/>
      <c r="Q38" s="209"/>
    </row>
    <row r="39" spans="2:17" ht="15" customHeight="1">
      <c r="B39" s="28" t="s">
        <v>249</v>
      </c>
      <c r="C39" s="299" t="s">
        <v>264</v>
      </c>
      <c r="D39" s="300"/>
      <c r="E39" s="300"/>
      <c r="F39" s="300"/>
      <c r="G39" s="300"/>
      <c r="H39" s="300"/>
      <c r="I39" s="300"/>
      <c r="J39" s="303"/>
      <c r="K39" s="186">
        <f>+J51+J52</f>
        <v>10000</v>
      </c>
      <c r="N39" s="208"/>
      <c r="O39" s="208"/>
      <c r="P39"/>
      <c r="Q39" s="209"/>
    </row>
    <row r="40" spans="2:17" ht="15" customHeight="1">
      <c r="B40" s="63" t="s">
        <v>180</v>
      </c>
      <c r="C40" s="295"/>
      <c r="D40" s="296"/>
      <c r="E40" s="296"/>
      <c r="F40" s="296"/>
      <c r="G40" s="297"/>
      <c r="H40" s="297"/>
      <c r="I40" s="297"/>
      <c r="J40" s="298"/>
      <c r="K40" s="29"/>
      <c r="M40" s="212" t="s">
        <v>177</v>
      </c>
      <c r="N40" s="269"/>
      <c r="O40" s="83"/>
      <c r="P40"/>
      <c r="Q40" s="209"/>
    </row>
    <row r="41" spans="2:17" ht="15" customHeight="1">
      <c r="B41" s="28" t="s">
        <v>179</v>
      </c>
      <c r="C41" s="299"/>
      <c r="D41" s="300"/>
      <c r="E41" s="300"/>
      <c r="F41" s="300"/>
      <c r="G41" s="301"/>
      <c r="H41" s="301"/>
      <c r="I41" s="301"/>
      <c r="J41" s="305"/>
      <c r="K41" s="29"/>
      <c r="M41" s="211" t="s">
        <v>223</v>
      </c>
      <c r="N41" s="209"/>
      <c r="P41"/>
      <c r="Q41" s="209"/>
    </row>
    <row r="42" spans="2:17" ht="15" customHeight="1">
      <c r="B42" s="63" t="s">
        <v>178</v>
      </c>
      <c r="C42" s="295"/>
      <c r="D42" s="338"/>
      <c r="E42" s="338"/>
      <c r="F42" s="338"/>
      <c r="G42" s="338"/>
      <c r="H42" s="338"/>
      <c r="I42" s="338"/>
      <c r="J42" s="339"/>
      <c r="K42" s="29"/>
      <c r="M42" s="210" t="s">
        <v>176</v>
      </c>
      <c r="N42" s="209"/>
      <c r="P42"/>
      <c r="Q42" s="209"/>
    </row>
    <row r="43" spans="2:17" ht="15" customHeight="1">
      <c r="B43" s="28" t="s">
        <v>181</v>
      </c>
      <c r="C43" s="112"/>
      <c r="D43" s="106"/>
      <c r="E43" s="106"/>
      <c r="F43" s="106"/>
      <c r="G43" s="113"/>
      <c r="H43" s="113"/>
      <c r="I43" s="113"/>
      <c r="J43" s="114"/>
      <c r="K43" s="29"/>
      <c r="M43" s="272" t="s">
        <v>230</v>
      </c>
      <c r="N43" s="209"/>
      <c r="P43"/>
      <c r="Q43" s="209"/>
    </row>
    <row r="44" spans="2:17" ht="15" customHeight="1">
      <c r="B44" s="63" t="s">
        <v>146</v>
      </c>
      <c r="C44" s="337"/>
      <c r="D44" s="338"/>
      <c r="E44" s="338"/>
      <c r="F44" s="338"/>
      <c r="G44" s="297"/>
      <c r="H44" s="297"/>
      <c r="I44" s="297"/>
      <c r="J44" s="305"/>
      <c r="K44" s="29">
        <f>IF(SUM(B44)&gt;0,SUM(B44*J44),"")</f>
      </c>
      <c r="M44"/>
      <c r="N44" s="209"/>
      <c r="P44"/>
      <c r="Q44" s="209"/>
    </row>
    <row r="45" spans="2:17" ht="15" customHeight="1">
      <c r="B45" s="121" t="s">
        <v>147</v>
      </c>
      <c r="C45" s="115" t="s">
        <v>274</v>
      </c>
      <c r="D45" s="115" t="s">
        <v>275</v>
      </c>
      <c r="E45" s="120" t="s">
        <v>87</v>
      </c>
      <c r="F45" s="120" t="s">
        <v>47</v>
      </c>
      <c r="G45" s="118" t="s">
        <v>85</v>
      </c>
      <c r="H45" s="118"/>
      <c r="I45" s="118" t="s">
        <v>86</v>
      </c>
      <c r="J45" s="185">
        <v>1500</v>
      </c>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245</v>
      </c>
      <c r="C51" s="115" t="s">
        <v>276</v>
      </c>
      <c r="D51" s="115" t="s">
        <v>37</v>
      </c>
      <c r="E51" s="120" t="s">
        <v>227</v>
      </c>
      <c r="F51" s="120" t="s">
        <v>277</v>
      </c>
      <c r="G51" s="118" t="s">
        <v>85</v>
      </c>
      <c r="H51" s="118"/>
      <c r="I51" s="118" t="s">
        <v>228</v>
      </c>
      <c r="J51" s="185">
        <v>10000</v>
      </c>
      <c r="K51" s="29"/>
      <c r="M51" s="143" t="s">
        <v>112</v>
      </c>
      <c r="N51" s="143" t="s">
        <v>108</v>
      </c>
      <c r="O51" s="143" t="s">
        <v>115</v>
      </c>
      <c r="P51" s="143" t="s">
        <v>110</v>
      </c>
      <c r="Q51" s="143" t="s">
        <v>109</v>
      </c>
    </row>
    <row r="52" spans="2:17" ht="15" customHeight="1">
      <c r="B52" s="138" t="s">
        <v>247</v>
      </c>
      <c r="C52" s="115"/>
      <c r="D52" s="115"/>
      <c r="E52" s="120" t="s">
        <v>227</v>
      </c>
      <c r="F52" s="120"/>
      <c r="G52" s="118" t="s">
        <v>85</v>
      </c>
      <c r="H52" s="118"/>
      <c r="I52" s="118" t="s">
        <v>228</v>
      </c>
      <c r="J52" s="185"/>
      <c r="K52" s="29"/>
      <c r="M52" s="280"/>
      <c r="N52" s="143"/>
      <c r="O52" s="143"/>
      <c r="P52" s="143"/>
      <c r="Q52" s="143"/>
    </row>
    <row r="53" spans="2:17" ht="15" customHeight="1">
      <c r="B53" s="119" t="s">
        <v>145</v>
      </c>
      <c r="C53" s="116" t="s">
        <v>278</v>
      </c>
      <c r="D53" s="115" t="s">
        <v>37</v>
      </c>
      <c r="E53" s="120" t="s">
        <v>227</v>
      </c>
      <c r="F53" s="120" t="s">
        <v>277</v>
      </c>
      <c r="G53" s="128" t="s">
        <v>85</v>
      </c>
      <c r="H53" s="128"/>
      <c r="I53" s="128" t="s">
        <v>228</v>
      </c>
      <c r="J53" s="184">
        <v>10000</v>
      </c>
      <c r="K53" s="29"/>
      <c r="M53" s="142"/>
      <c r="N53" s="144">
        <v>1000</v>
      </c>
      <c r="O53" s="144">
        <v>0</v>
      </c>
      <c r="P53" s="144">
        <f>+N53</f>
        <v>1000</v>
      </c>
      <c r="Q53" s="144">
        <f>+N53-O53</f>
        <v>1000</v>
      </c>
    </row>
    <row r="54" spans="2:17" ht="15" customHeight="1">
      <c r="B54" s="138" t="s">
        <v>246</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53500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53500</v>
      </c>
      <c r="M57" s="141"/>
      <c r="N57" s="144">
        <v>3000</v>
      </c>
      <c r="O57" s="144">
        <v>0</v>
      </c>
      <c r="P57" s="144">
        <f>+N57</f>
        <v>3000</v>
      </c>
      <c r="Q57" s="144">
        <f>+N57-O57</f>
        <v>3000</v>
      </c>
    </row>
    <row r="58" spans="2:17" ht="1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329" t="s">
        <v>20</v>
      </c>
      <c r="C59" s="330"/>
      <c r="D59" s="330"/>
      <c r="E59" s="330"/>
      <c r="F59" s="330"/>
      <c r="G59" s="330"/>
      <c r="H59" s="330"/>
      <c r="I59" s="330"/>
      <c r="J59" s="330"/>
      <c r="K59" s="330"/>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C15:K15"/>
    <mergeCell ref="C16:K16"/>
    <mergeCell ref="C31:J31"/>
    <mergeCell ref="C19:J19"/>
    <mergeCell ref="C20:J20"/>
    <mergeCell ref="C21:J21"/>
    <mergeCell ref="C22:J22"/>
    <mergeCell ref="B59:K59"/>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40:J40"/>
    <mergeCell ref="C41:J41"/>
    <mergeCell ref="C33:J33"/>
    <mergeCell ref="C32:J32"/>
    <mergeCell ref="H23:I23"/>
    <mergeCell ref="H25:I25"/>
    <mergeCell ref="H26:I26"/>
    <mergeCell ref="H24:I24"/>
    <mergeCell ref="C30:J30"/>
    <mergeCell ref="C34:J34"/>
    <mergeCell ref="C35:J35"/>
    <mergeCell ref="C36:J36"/>
    <mergeCell ref="C37:J37"/>
    <mergeCell ref="C38:J38"/>
    <mergeCell ref="C39:J39"/>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31" t="s">
        <v>21</v>
      </c>
      <c r="J1" s="332"/>
      <c r="K1" s="40" t="s">
        <v>33</v>
      </c>
    </row>
    <row r="2" spans="7:11" ht="63.75" customHeight="1">
      <c r="G2" s="83"/>
      <c r="H2" s="83"/>
      <c r="I2" s="333"/>
      <c r="J2" s="334"/>
      <c r="K2" s="38"/>
    </row>
    <row r="3" spans="2:11" ht="15" customHeight="1">
      <c r="B3" s="23"/>
      <c r="C3" s="25"/>
      <c r="D3" s="25"/>
      <c r="E3" s="25"/>
      <c r="F3" s="25"/>
      <c r="G3" s="39"/>
      <c r="H3" s="39"/>
      <c r="I3" s="335"/>
      <c r="J3" s="336"/>
      <c r="K3" s="123">
        <v>42108</v>
      </c>
    </row>
    <row r="4" spans="2:11" ht="15" customHeight="1">
      <c r="B4" s="23"/>
      <c r="C4" s="25"/>
      <c r="D4" s="25"/>
      <c r="E4" s="25"/>
      <c r="F4" s="25"/>
      <c r="G4" s="39"/>
      <c r="H4" s="39"/>
      <c r="I4" s="39"/>
      <c r="J4" s="39"/>
      <c r="K4" s="39"/>
    </row>
    <row r="5" spans="2:11" ht="15.75" customHeight="1">
      <c r="B5" s="316"/>
      <c r="C5" s="317"/>
      <c r="D5" s="111"/>
      <c r="E5" s="111"/>
      <c r="F5" s="111"/>
      <c r="J5" s="17" t="str">
        <f>+'予算書'!J5</f>
        <v>平成26年度</v>
      </c>
      <c r="K5" s="21" t="str">
        <f>+'予算書'!K5</f>
        <v>学術部発36号</v>
      </c>
    </row>
    <row r="6" spans="2:11" ht="15">
      <c r="B6" s="324" t="str">
        <f>+'予算書'!B6</f>
        <v>臨床生理</v>
      </c>
      <c r="C6" s="325"/>
      <c r="D6" s="323" t="s">
        <v>235</v>
      </c>
      <c r="E6" s="318"/>
      <c r="F6" s="318"/>
      <c r="G6" s="318"/>
      <c r="H6" s="318"/>
      <c r="I6" s="109"/>
      <c r="J6" s="16" t="s">
        <v>31</v>
      </c>
      <c r="K6" s="139">
        <v>41982</v>
      </c>
    </row>
    <row r="7" spans="2:11" ht="13.5" customHeight="1">
      <c r="B7" s="326"/>
      <c r="C7" s="325"/>
      <c r="D7" s="318"/>
      <c r="E7" s="318"/>
      <c r="F7" s="318"/>
      <c r="G7" s="318"/>
      <c r="H7" s="318"/>
      <c r="I7" s="110"/>
      <c r="J7" s="319" t="str">
        <f>+'予算書'!J7</f>
        <v>(一社)岐阜県臨床検査技師会</v>
      </c>
      <c r="K7" s="320"/>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321" t="str">
        <f>+'予算書'!G10</f>
        <v>臨床生理部門長</v>
      </c>
      <c r="H10" s="321"/>
      <c r="I10" s="321"/>
      <c r="J10" s="322"/>
      <c r="K10" s="21" t="str">
        <f>+'予算書'!K10</f>
        <v>野久　謙</v>
      </c>
    </row>
    <row r="11" spans="2:11" s="2" customFormat="1" ht="13.5" customHeight="1">
      <c r="B11" s="41" t="s">
        <v>6</v>
      </c>
      <c r="C11" s="314" t="str">
        <f>+'予算書'!C11</f>
        <v>平成26年11月29日（土）　14：00 ～ 16：15</v>
      </c>
      <c r="D11" s="314"/>
      <c r="E11" s="314"/>
      <c r="F11" s="314"/>
      <c r="G11" s="318"/>
      <c r="H11" s="318"/>
      <c r="I11" s="318"/>
      <c r="J11" s="318"/>
      <c r="K11" s="318"/>
    </row>
    <row r="12" spans="2:11" s="2" customFormat="1" ht="13.5" customHeight="1">
      <c r="B12" s="41" t="s">
        <v>7</v>
      </c>
      <c r="C12" s="314" t="str">
        <f>+'予算書'!C12</f>
        <v>高山赤十字病院　本館３階　講堂</v>
      </c>
      <c r="D12" s="314"/>
      <c r="E12" s="314"/>
      <c r="F12" s="314"/>
      <c r="G12" s="315"/>
      <c r="H12" s="315"/>
      <c r="I12" s="315"/>
      <c r="J12" s="318"/>
      <c r="K12" s="318"/>
    </row>
    <row r="13" spans="2:11" s="2" customFormat="1" ht="13.5" customHeight="1">
      <c r="B13" s="41" t="s">
        <v>8</v>
      </c>
      <c r="C13" s="340" t="str">
        <f>+'予算書'!C13</f>
        <v>「Sonographerに必要な左房評価・心不全評価についての基礎知識」 講師：高山赤十字病院　　倉家　淳　技師</v>
      </c>
      <c r="D13" s="340"/>
      <c r="E13" s="340"/>
      <c r="F13" s="340"/>
      <c r="G13" s="315"/>
      <c r="H13" s="315"/>
      <c r="I13" s="315"/>
      <c r="J13" s="315"/>
      <c r="K13" s="315"/>
    </row>
    <row r="14" spans="2:11" s="2" customFormat="1" ht="13.5" customHeight="1">
      <c r="B14" s="13"/>
      <c r="C14" s="314" t="str">
        <f>+'予算書'!C14</f>
        <v>「不整脈専門医が教える　12誘導心電図・ホルター心電図の読み方」　講師：岐阜大学医学部附属病院　中島　孝　先生</v>
      </c>
      <c r="D14" s="314"/>
      <c r="E14" s="314"/>
      <c r="F14" s="314"/>
      <c r="G14" s="315"/>
      <c r="H14" s="315"/>
      <c r="I14" s="315"/>
      <c r="J14" s="315"/>
      <c r="K14" s="315"/>
    </row>
    <row r="15" spans="2:11" s="2" customFormat="1" ht="13.5" customHeight="1">
      <c r="B15" s="13"/>
      <c r="C15" s="314" t="str">
        <f>+'予算書'!C15</f>
        <v> </v>
      </c>
      <c r="D15" s="314"/>
      <c r="E15" s="314"/>
      <c r="F15" s="314"/>
      <c r="G15" s="315"/>
      <c r="H15" s="315"/>
      <c r="I15" s="315"/>
      <c r="J15" s="315"/>
      <c r="K15" s="315"/>
    </row>
    <row r="16" spans="2:11" s="2" customFormat="1" ht="13.5" customHeight="1">
      <c r="B16" s="13"/>
      <c r="C16" s="314" t="str">
        <f>+'予算書'!C16</f>
        <v> </v>
      </c>
      <c r="D16" s="314"/>
      <c r="E16" s="314"/>
      <c r="F16" s="314"/>
      <c r="G16" s="315"/>
      <c r="H16" s="315"/>
      <c r="I16" s="315"/>
      <c r="J16" s="315"/>
      <c r="K16" s="315"/>
    </row>
    <row r="17" spans="2:11" s="2" customFormat="1" ht="13.5" customHeight="1">
      <c r="B17" s="13"/>
      <c r="C17" s="314" t="str">
        <f>+'予算書'!C17</f>
        <v> </v>
      </c>
      <c r="D17" s="314"/>
      <c r="E17" s="314"/>
      <c r="F17" s="314"/>
      <c r="G17" s="315"/>
      <c r="H17" s="315"/>
      <c r="I17" s="315"/>
      <c r="J17" s="315"/>
      <c r="K17" s="315"/>
    </row>
    <row r="18" spans="2:11" s="2" customFormat="1" ht="13.5" customHeight="1">
      <c r="B18" s="31" t="s">
        <v>14</v>
      </c>
      <c r="C18" s="32"/>
      <c r="D18" s="32"/>
      <c r="E18" s="32"/>
      <c r="F18" s="32"/>
      <c r="G18" s="32"/>
      <c r="H18" s="32"/>
      <c r="I18" s="32"/>
      <c r="J18" s="32"/>
      <c r="K18" s="32"/>
    </row>
    <row r="19" spans="2:11" ht="15" customHeight="1">
      <c r="B19" s="26" t="s">
        <v>9</v>
      </c>
      <c r="C19" s="311" t="s">
        <v>10</v>
      </c>
      <c r="D19" s="311"/>
      <c r="E19" s="311"/>
      <c r="F19" s="311"/>
      <c r="G19" s="312"/>
      <c r="H19" s="312"/>
      <c r="I19" s="312"/>
      <c r="J19" s="313"/>
      <c r="K19" s="27" t="s">
        <v>11</v>
      </c>
    </row>
    <row r="20" spans="2:11" ht="15" customHeight="1">
      <c r="B20" s="28" t="s">
        <v>16</v>
      </c>
      <c r="C20" s="299" t="s">
        <v>19</v>
      </c>
      <c r="D20" s="300"/>
      <c r="E20" s="300"/>
      <c r="F20" s="300"/>
      <c r="G20" s="301"/>
      <c r="H20" s="301"/>
      <c r="I20" s="301"/>
      <c r="J20" s="327"/>
      <c r="K20" s="29">
        <v>0</v>
      </c>
    </row>
    <row r="21" spans="2:11" ht="15" customHeight="1">
      <c r="B21" s="63" t="s">
        <v>17</v>
      </c>
      <c r="C21" s="295" t="s">
        <v>18</v>
      </c>
      <c r="D21" s="296"/>
      <c r="E21" s="296"/>
      <c r="F21" s="296"/>
      <c r="G21" s="297"/>
      <c r="H21" s="297"/>
      <c r="I21" s="297"/>
      <c r="J21" s="328"/>
      <c r="K21" s="29">
        <v>0</v>
      </c>
    </row>
    <row r="22" spans="2:11" ht="15" customHeight="1">
      <c r="B22" s="28"/>
      <c r="C22" s="299"/>
      <c r="D22" s="300"/>
      <c r="E22" s="300"/>
      <c r="F22" s="300"/>
      <c r="G22" s="301"/>
      <c r="H22" s="301"/>
      <c r="I22" s="301"/>
      <c r="J22" s="327"/>
      <c r="K22" s="29"/>
    </row>
    <row r="23" spans="2:11" ht="15" customHeight="1">
      <c r="B23" s="63" t="s">
        <v>97</v>
      </c>
      <c r="C23" s="129" t="s">
        <v>89</v>
      </c>
      <c r="D23" s="188">
        <v>0</v>
      </c>
      <c r="E23" s="125" t="s">
        <v>69</v>
      </c>
      <c r="F23" s="130" t="s">
        <v>90</v>
      </c>
      <c r="G23" s="134">
        <v>14</v>
      </c>
      <c r="H23" s="132" t="s">
        <v>91</v>
      </c>
      <c r="I23" s="124"/>
      <c r="J23" s="126"/>
      <c r="K23" s="64">
        <f>+D23*G23</f>
        <v>0</v>
      </c>
    </row>
    <row r="24" spans="2:11" ht="15" customHeight="1">
      <c r="B24" s="28" t="s">
        <v>101</v>
      </c>
      <c r="C24" s="108" t="s">
        <v>89</v>
      </c>
      <c r="D24" s="189">
        <v>0</v>
      </c>
      <c r="E24" s="106" t="s">
        <v>69</v>
      </c>
      <c r="F24" s="131" t="s">
        <v>90</v>
      </c>
      <c r="G24" s="135">
        <v>0</v>
      </c>
      <c r="H24" s="133" t="s">
        <v>91</v>
      </c>
      <c r="I24" s="113"/>
      <c r="J24" s="136"/>
      <c r="K24" s="64">
        <f>+D24*G24</f>
        <v>0</v>
      </c>
    </row>
    <row r="25" spans="2:11" ht="15" customHeight="1">
      <c r="B25" s="63" t="s">
        <v>98</v>
      </c>
      <c r="C25" s="129" t="s">
        <v>89</v>
      </c>
      <c r="D25" s="188">
        <v>300</v>
      </c>
      <c r="E25" s="125" t="s">
        <v>69</v>
      </c>
      <c r="F25" s="130" t="s">
        <v>90</v>
      </c>
      <c r="G25" s="134">
        <v>0</v>
      </c>
      <c r="H25" s="132" t="s">
        <v>91</v>
      </c>
      <c r="I25" s="124"/>
      <c r="J25" s="126"/>
      <c r="K25" s="64">
        <f>+D25*G25</f>
        <v>0</v>
      </c>
    </row>
    <row r="26" spans="2:11" ht="15" customHeight="1">
      <c r="B26" s="28" t="s">
        <v>88</v>
      </c>
      <c r="C26" s="108" t="s">
        <v>89</v>
      </c>
      <c r="D26" s="189">
        <v>2000</v>
      </c>
      <c r="E26" s="106" t="s">
        <v>69</v>
      </c>
      <c r="F26" s="131" t="s">
        <v>90</v>
      </c>
      <c r="G26" s="135">
        <v>0</v>
      </c>
      <c r="H26" s="133" t="s">
        <v>91</v>
      </c>
      <c r="I26" s="113"/>
      <c r="J26" s="136"/>
      <c r="K26" s="64">
        <f>+D26*G26</f>
        <v>0</v>
      </c>
    </row>
    <row r="27" spans="2:11" ht="15" customHeight="1">
      <c r="B27" s="33"/>
      <c r="C27" s="204" t="s">
        <v>170</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11" t="s">
        <v>10</v>
      </c>
      <c r="D30" s="311"/>
      <c r="E30" s="311"/>
      <c r="F30" s="311"/>
      <c r="G30" s="312"/>
      <c r="H30" s="312"/>
      <c r="I30" s="312"/>
      <c r="J30" s="313"/>
      <c r="K30" s="27" t="s">
        <v>11</v>
      </c>
    </row>
    <row r="31" spans="2:11" ht="15" customHeight="1">
      <c r="B31" s="28" t="s">
        <v>12</v>
      </c>
      <c r="C31" s="299"/>
      <c r="D31" s="300"/>
      <c r="E31" s="300"/>
      <c r="F31" s="300"/>
      <c r="G31" s="301"/>
      <c r="H31" s="301"/>
      <c r="I31" s="301"/>
      <c r="J31" s="305"/>
      <c r="K31" s="29"/>
    </row>
    <row r="32" spans="2:11" ht="15" customHeight="1">
      <c r="B32" s="63" t="s">
        <v>13</v>
      </c>
      <c r="C32" s="295"/>
      <c r="D32" s="296"/>
      <c r="E32" s="296"/>
      <c r="F32" s="296"/>
      <c r="G32" s="297"/>
      <c r="H32" s="297"/>
      <c r="I32" s="297"/>
      <c r="J32" s="298"/>
      <c r="K32" s="29"/>
    </row>
    <row r="33" spans="2:13" ht="15" customHeight="1">
      <c r="B33" s="28" t="s">
        <v>105</v>
      </c>
      <c r="C33" s="299" t="s">
        <v>283</v>
      </c>
      <c r="D33" s="300"/>
      <c r="E33" s="300"/>
      <c r="F33" s="300"/>
      <c r="G33" s="301"/>
      <c r="H33" s="301"/>
      <c r="I33" s="301"/>
      <c r="J33" s="302"/>
      <c r="K33" s="29">
        <v>2000</v>
      </c>
      <c r="L33" s="73" t="s">
        <v>155</v>
      </c>
      <c r="M33" s="140" t="s">
        <v>153</v>
      </c>
    </row>
    <row r="34" spans="2:13" ht="15" customHeight="1">
      <c r="B34" s="63" t="s">
        <v>106</v>
      </c>
      <c r="C34" s="295" t="s">
        <v>282</v>
      </c>
      <c r="D34" s="296"/>
      <c r="E34" s="296"/>
      <c r="F34" s="296"/>
      <c r="G34" s="297"/>
      <c r="H34" s="297"/>
      <c r="I34" s="297"/>
      <c r="J34" s="298"/>
      <c r="K34" s="186">
        <f>SUM(J45:J50)</f>
        <v>11000</v>
      </c>
      <c r="L34" s="73" t="s">
        <v>154</v>
      </c>
      <c r="M34" s="140" t="s">
        <v>107</v>
      </c>
    </row>
    <row r="35" spans="2:13" ht="15" customHeight="1">
      <c r="B35" s="28" t="s">
        <v>103</v>
      </c>
      <c r="C35" s="299" t="s">
        <v>261</v>
      </c>
      <c r="D35" s="300"/>
      <c r="E35" s="300"/>
      <c r="F35" s="300"/>
      <c r="G35" s="301"/>
      <c r="H35" s="301"/>
      <c r="I35" s="301"/>
      <c r="J35" s="302"/>
      <c r="K35" s="182">
        <v>30000</v>
      </c>
      <c r="L35" s="73" t="s">
        <v>155</v>
      </c>
      <c r="M35" s="140" t="s">
        <v>224</v>
      </c>
    </row>
    <row r="36" spans="2:13" ht="15" customHeight="1">
      <c r="B36" s="63" t="s">
        <v>104</v>
      </c>
      <c r="C36" s="295" t="s">
        <v>262</v>
      </c>
      <c r="D36" s="296"/>
      <c r="E36" s="296"/>
      <c r="F36" s="296"/>
      <c r="G36" s="297"/>
      <c r="H36" s="297"/>
      <c r="I36" s="297"/>
      <c r="J36" s="298"/>
      <c r="K36" s="183">
        <f>+J53+J54</f>
        <v>10000</v>
      </c>
      <c r="L36" s="73" t="s">
        <v>154</v>
      </c>
      <c r="M36" s="140" t="s">
        <v>225</v>
      </c>
    </row>
    <row r="37" spans="2:11" ht="15" customHeight="1">
      <c r="B37" s="28" t="s">
        <v>226</v>
      </c>
      <c r="C37" s="299"/>
      <c r="D37" s="300"/>
      <c r="E37" s="300"/>
      <c r="F37" s="300"/>
      <c r="G37" s="300"/>
      <c r="H37" s="300"/>
      <c r="I37" s="300"/>
      <c r="J37" s="303"/>
      <c r="K37" s="29">
        <v>0</v>
      </c>
    </row>
    <row r="38" spans="2:17" ht="15" customHeight="1">
      <c r="B38" s="63" t="s">
        <v>248</v>
      </c>
      <c r="C38" s="295" t="s">
        <v>263</v>
      </c>
      <c r="D38" s="296"/>
      <c r="E38" s="296"/>
      <c r="F38" s="296"/>
      <c r="G38" s="296"/>
      <c r="H38" s="296"/>
      <c r="I38" s="296"/>
      <c r="J38" s="304"/>
      <c r="K38" s="29">
        <v>1000</v>
      </c>
      <c r="N38" s="208"/>
      <c r="O38" s="208"/>
      <c r="P38"/>
      <c r="Q38" s="209"/>
    </row>
    <row r="39" spans="2:17" ht="15" customHeight="1">
      <c r="B39" s="28" t="s">
        <v>249</v>
      </c>
      <c r="C39" s="299" t="s">
        <v>264</v>
      </c>
      <c r="D39" s="300"/>
      <c r="E39" s="300"/>
      <c r="F39" s="300"/>
      <c r="G39" s="300"/>
      <c r="H39" s="300"/>
      <c r="I39" s="300"/>
      <c r="J39" s="303"/>
      <c r="K39" s="186">
        <f>+J51+J52</f>
        <v>10000</v>
      </c>
      <c r="N39" s="208"/>
      <c r="O39" s="208"/>
      <c r="P39"/>
      <c r="Q39" s="209"/>
    </row>
    <row r="40" spans="2:17" ht="15" customHeight="1">
      <c r="B40" s="63" t="s">
        <v>180</v>
      </c>
      <c r="C40" s="295"/>
      <c r="D40" s="296"/>
      <c r="E40" s="296"/>
      <c r="F40" s="296"/>
      <c r="G40" s="297"/>
      <c r="H40" s="297"/>
      <c r="I40" s="297"/>
      <c r="J40" s="298"/>
      <c r="K40" s="29"/>
      <c r="M40" s="212" t="s">
        <v>177</v>
      </c>
      <c r="N40" s="269"/>
      <c r="O40" s="83"/>
      <c r="P40"/>
      <c r="Q40" s="209"/>
    </row>
    <row r="41" spans="2:17" ht="15" customHeight="1">
      <c r="B41" s="28" t="s">
        <v>179</v>
      </c>
      <c r="C41" s="299"/>
      <c r="D41" s="300"/>
      <c r="E41" s="300"/>
      <c r="F41" s="300"/>
      <c r="G41" s="301"/>
      <c r="H41" s="301"/>
      <c r="I41" s="301"/>
      <c r="J41" s="305"/>
      <c r="K41" s="29"/>
      <c r="M41" s="211" t="s">
        <v>223</v>
      </c>
      <c r="N41" s="209"/>
      <c r="P41"/>
      <c r="Q41" s="209"/>
    </row>
    <row r="42" spans="2:17" ht="15" customHeight="1">
      <c r="B42" s="63" t="s">
        <v>178</v>
      </c>
      <c r="C42" s="295"/>
      <c r="D42" s="338"/>
      <c r="E42" s="338"/>
      <c r="F42" s="338"/>
      <c r="G42" s="338"/>
      <c r="H42" s="338"/>
      <c r="I42" s="338"/>
      <c r="J42" s="339"/>
      <c r="K42" s="29"/>
      <c r="M42" s="210" t="s">
        <v>176</v>
      </c>
      <c r="N42" s="209"/>
      <c r="P42"/>
      <c r="Q42" s="209"/>
    </row>
    <row r="43" spans="2:17" ht="15" customHeight="1">
      <c r="B43" s="28" t="s">
        <v>181</v>
      </c>
      <c r="C43" s="112"/>
      <c r="D43" s="106"/>
      <c r="E43" s="106"/>
      <c r="F43" s="106"/>
      <c r="G43" s="113"/>
      <c r="H43" s="113"/>
      <c r="I43" s="113"/>
      <c r="J43" s="114"/>
      <c r="K43" s="29"/>
      <c r="M43" s="272" t="s">
        <v>230</v>
      </c>
      <c r="N43" s="209"/>
      <c r="P43"/>
      <c r="Q43" s="209"/>
    </row>
    <row r="44" spans="2:17" ht="15" customHeight="1">
      <c r="B44" s="63" t="s">
        <v>146</v>
      </c>
      <c r="C44" s="337"/>
      <c r="D44" s="338"/>
      <c r="E44" s="338"/>
      <c r="F44" s="338"/>
      <c r="G44" s="297"/>
      <c r="H44" s="297"/>
      <c r="I44" s="297"/>
      <c r="J44" s="305"/>
      <c r="K44" s="29">
        <f>IF(SUM(B44)&gt;0,SUM(B44*J44),"")</f>
      </c>
      <c r="M44"/>
      <c r="N44" s="209"/>
      <c r="P44"/>
      <c r="Q44" s="209"/>
    </row>
    <row r="45" spans="2:17" ht="15" customHeight="1">
      <c r="B45" s="121" t="s">
        <v>147</v>
      </c>
      <c r="C45" s="115" t="s">
        <v>274</v>
      </c>
      <c r="D45" s="115" t="s">
        <v>275</v>
      </c>
      <c r="E45" s="120" t="s">
        <v>36</v>
      </c>
      <c r="F45" s="120" t="s">
        <v>47</v>
      </c>
      <c r="G45" s="118" t="s">
        <v>85</v>
      </c>
      <c r="H45" s="118"/>
      <c r="I45" s="118" t="s">
        <v>86</v>
      </c>
      <c r="J45" s="185">
        <v>1500</v>
      </c>
      <c r="K45" s="29"/>
      <c r="M45"/>
      <c r="N45" s="209"/>
      <c r="P45"/>
      <c r="Q45" s="209"/>
    </row>
    <row r="46" spans="2:17" ht="15" customHeight="1">
      <c r="B46" s="119" t="s">
        <v>148</v>
      </c>
      <c r="C46" s="116" t="s">
        <v>279</v>
      </c>
      <c r="D46" s="116" t="s">
        <v>280</v>
      </c>
      <c r="E46" s="127" t="s">
        <v>36</v>
      </c>
      <c r="F46" s="127" t="s">
        <v>281</v>
      </c>
      <c r="G46" s="128" t="s">
        <v>85</v>
      </c>
      <c r="H46" s="128"/>
      <c r="I46" s="128" t="s">
        <v>86</v>
      </c>
      <c r="J46" s="185">
        <v>9500</v>
      </c>
      <c r="K46" s="29">
        <f>IF(SUM(B46)&gt;0,SUM(B46*J46),"")</f>
      </c>
      <c r="M46"/>
      <c r="N46" s="209"/>
      <c r="P46"/>
      <c r="Q46" s="209"/>
    </row>
    <row r="47" spans="2:17" ht="15" customHeight="1">
      <c r="B47" s="138" t="s">
        <v>149</v>
      </c>
      <c r="C47" s="115"/>
      <c r="D47" s="115"/>
      <c r="E47" s="120" t="s">
        <v>36</v>
      </c>
      <c r="F47" s="120"/>
      <c r="G47" s="118" t="s">
        <v>85</v>
      </c>
      <c r="H47" s="118"/>
      <c r="I47" s="118" t="s">
        <v>86</v>
      </c>
      <c r="J47" s="185"/>
      <c r="K47" s="29"/>
      <c r="M47"/>
      <c r="N47" s="209"/>
      <c r="P47"/>
      <c r="Q47" s="209"/>
    </row>
    <row r="48" spans="2:17" ht="15" customHeight="1">
      <c r="B48" s="119" t="s">
        <v>150</v>
      </c>
      <c r="C48" s="116"/>
      <c r="D48" s="116"/>
      <c r="E48" s="127" t="s">
        <v>36</v>
      </c>
      <c r="F48" s="127"/>
      <c r="G48" s="128" t="s">
        <v>85</v>
      </c>
      <c r="H48" s="128"/>
      <c r="I48" s="128" t="s">
        <v>86</v>
      </c>
      <c r="J48" s="185"/>
      <c r="K48" s="29">
        <f>IF(SUM(B48)&gt;0,SUM(B48*J48),"")</f>
      </c>
      <c r="M48"/>
      <c r="N48" s="209"/>
      <c r="P48"/>
      <c r="Q48" s="209"/>
    </row>
    <row r="49" spans="2:11" ht="15" customHeight="1">
      <c r="B49" s="138" t="s">
        <v>151</v>
      </c>
      <c r="C49" s="115"/>
      <c r="D49" s="115"/>
      <c r="E49" s="120" t="s">
        <v>36</v>
      </c>
      <c r="F49" s="120"/>
      <c r="G49" s="118" t="s">
        <v>85</v>
      </c>
      <c r="H49" s="118"/>
      <c r="I49" s="118" t="s">
        <v>86</v>
      </c>
      <c r="J49" s="185"/>
      <c r="K49" s="29"/>
    </row>
    <row r="50" spans="2:13" ht="15" customHeight="1">
      <c r="B50" s="119" t="s">
        <v>152</v>
      </c>
      <c r="C50" s="116"/>
      <c r="D50" s="116"/>
      <c r="E50" s="127" t="s">
        <v>36</v>
      </c>
      <c r="F50" s="127"/>
      <c r="G50" s="128" t="s">
        <v>85</v>
      </c>
      <c r="H50" s="128"/>
      <c r="I50" s="128" t="s">
        <v>86</v>
      </c>
      <c r="J50" s="185"/>
      <c r="K50" s="29">
        <f>IF(SUM(B50)&gt;0,SUM(B50*J50),"")</f>
      </c>
      <c r="M50" s="212" t="s">
        <v>111</v>
      </c>
    </row>
    <row r="51" spans="2:17" ht="15" customHeight="1">
      <c r="B51" s="138" t="s">
        <v>245</v>
      </c>
      <c r="C51" s="115" t="s">
        <v>276</v>
      </c>
      <c r="D51" s="115" t="s">
        <v>37</v>
      </c>
      <c r="E51" s="120" t="s">
        <v>36</v>
      </c>
      <c r="F51" s="120" t="s">
        <v>277</v>
      </c>
      <c r="G51" s="118" t="s">
        <v>85</v>
      </c>
      <c r="H51" s="118"/>
      <c r="I51" s="118" t="s">
        <v>86</v>
      </c>
      <c r="J51" s="185">
        <v>10000</v>
      </c>
      <c r="K51" s="29"/>
      <c r="M51" s="143" t="s">
        <v>112</v>
      </c>
      <c r="N51" s="143" t="s">
        <v>108</v>
      </c>
      <c r="O51" s="143" t="s">
        <v>115</v>
      </c>
      <c r="P51" s="143" t="s">
        <v>110</v>
      </c>
      <c r="Q51" s="143" t="s">
        <v>109</v>
      </c>
    </row>
    <row r="52" spans="2:17" ht="15" customHeight="1">
      <c r="B52" s="138" t="s">
        <v>247</v>
      </c>
      <c r="C52" s="283"/>
      <c r="D52" s="283"/>
      <c r="E52" s="120" t="s">
        <v>36</v>
      </c>
      <c r="F52" s="284"/>
      <c r="G52" s="118" t="s">
        <v>85</v>
      </c>
      <c r="H52" s="118"/>
      <c r="I52" s="118" t="s">
        <v>86</v>
      </c>
      <c r="J52" s="185"/>
      <c r="K52" s="29"/>
      <c r="M52" s="280"/>
      <c r="N52" s="143"/>
      <c r="O52" s="143"/>
      <c r="P52" s="143"/>
      <c r="Q52" s="143"/>
    </row>
    <row r="53" spans="2:17" ht="15" customHeight="1">
      <c r="B53" s="119" t="s">
        <v>145</v>
      </c>
      <c r="C53" s="116" t="s">
        <v>278</v>
      </c>
      <c r="D53" s="115" t="s">
        <v>37</v>
      </c>
      <c r="E53" s="120" t="s">
        <v>36</v>
      </c>
      <c r="F53" s="120" t="s">
        <v>277</v>
      </c>
      <c r="G53" s="128" t="s">
        <v>85</v>
      </c>
      <c r="H53" s="128"/>
      <c r="I53" s="128" t="s">
        <v>86</v>
      </c>
      <c r="J53" s="184">
        <v>10000</v>
      </c>
      <c r="K53" s="29"/>
      <c r="M53" s="142"/>
      <c r="N53" s="144">
        <v>1000</v>
      </c>
      <c r="O53" s="144">
        <v>0</v>
      </c>
      <c r="P53" s="144">
        <f>+N53</f>
        <v>1000</v>
      </c>
      <c r="Q53" s="144">
        <f>+N53-O53</f>
        <v>1000</v>
      </c>
    </row>
    <row r="54" spans="2:17" ht="15" customHeight="1">
      <c r="B54" s="138" t="s">
        <v>246</v>
      </c>
      <c r="C54" s="115"/>
      <c r="D54" s="115"/>
      <c r="E54" s="120" t="s">
        <v>36</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64000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64000</v>
      </c>
      <c r="M57" s="141"/>
      <c r="N57" s="144">
        <v>3000</v>
      </c>
      <c r="O57" s="144">
        <v>0</v>
      </c>
      <c r="P57" s="144">
        <f>+N57</f>
        <v>3000</v>
      </c>
      <c r="Q57" s="144">
        <f>+N57-O57</f>
        <v>3000</v>
      </c>
    </row>
    <row r="58" spans="2:17" ht="9.7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329" t="s">
        <v>20</v>
      </c>
      <c r="C59" s="330"/>
      <c r="D59" s="330"/>
      <c r="E59" s="330"/>
      <c r="F59" s="330"/>
      <c r="G59" s="330"/>
      <c r="H59" s="330"/>
      <c r="I59" s="330"/>
      <c r="J59" s="330"/>
      <c r="K59" s="330"/>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C31:J31"/>
    <mergeCell ref="C15:K15"/>
    <mergeCell ref="C33:J33"/>
    <mergeCell ref="C32:J32"/>
    <mergeCell ref="B59:K59"/>
    <mergeCell ref="D6:H7"/>
    <mergeCell ref="B6:C7"/>
    <mergeCell ref="C13:K13"/>
    <mergeCell ref="C44:J44"/>
    <mergeCell ref="C16:K16"/>
    <mergeCell ref="C38:J38"/>
    <mergeCell ref="C39:J39"/>
    <mergeCell ref="C40:J40"/>
    <mergeCell ref="C30:J30"/>
    <mergeCell ref="C42:J42"/>
    <mergeCell ref="I1:J1"/>
    <mergeCell ref="I2:J2"/>
    <mergeCell ref="I3:J3"/>
    <mergeCell ref="C17:K17"/>
    <mergeCell ref="C12:K12"/>
    <mergeCell ref="C19:J19"/>
    <mergeCell ref="C20:J20"/>
    <mergeCell ref="C21:J21"/>
    <mergeCell ref="C22:J22"/>
    <mergeCell ref="B5:C5"/>
    <mergeCell ref="C41:J41"/>
    <mergeCell ref="C34:J34"/>
    <mergeCell ref="C35:J35"/>
    <mergeCell ref="C36:J36"/>
    <mergeCell ref="C37:J37"/>
    <mergeCell ref="J7:K7"/>
    <mergeCell ref="G10:J10"/>
    <mergeCell ref="C14:K14"/>
    <mergeCell ref="C11:K11"/>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zoomScalePageLayoutView="0" workbookViewId="0" topLeftCell="A1">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3" t="s">
        <v>22</v>
      </c>
      <c r="D3" s="354"/>
      <c r="E3" s="354"/>
      <c r="F3" s="354"/>
      <c r="G3" s="354"/>
      <c r="H3" s="354"/>
      <c r="I3" s="354"/>
      <c r="J3" s="354"/>
      <c r="K3" s="354"/>
      <c r="L3" s="354"/>
      <c r="M3" s="354"/>
      <c r="N3" s="354"/>
      <c r="O3" s="354"/>
      <c r="P3" s="354"/>
      <c r="Q3" s="354"/>
      <c r="R3" s="354"/>
      <c r="S3" s="354"/>
      <c r="T3" s="354"/>
      <c r="U3" s="354"/>
      <c r="V3" s="354"/>
      <c r="W3" s="354"/>
      <c r="X3" s="354"/>
      <c r="Y3" s="354"/>
      <c r="Z3" s="354"/>
      <c r="AA3" s="59"/>
      <c r="AB3" s="43"/>
      <c r="AC3" s="43"/>
      <c r="AD3" s="43"/>
      <c r="AE3" s="43"/>
      <c r="AF3" s="43"/>
      <c r="AG3" s="54"/>
    </row>
    <row r="4" spans="1:33" ht="12.75">
      <c r="A4" s="42"/>
      <c r="B4" s="53"/>
      <c r="C4" s="355"/>
      <c r="D4" s="355"/>
      <c r="E4" s="355"/>
      <c r="F4" s="355"/>
      <c r="G4" s="355"/>
      <c r="H4" s="355"/>
      <c r="I4" s="355"/>
      <c r="J4" s="355"/>
      <c r="K4" s="355"/>
      <c r="L4" s="355"/>
      <c r="M4" s="355"/>
      <c r="N4" s="355"/>
      <c r="O4" s="355"/>
      <c r="P4" s="355"/>
      <c r="Q4" s="355"/>
      <c r="R4" s="355"/>
      <c r="S4" s="355"/>
      <c r="T4" s="355"/>
      <c r="U4" s="355"/>
      <c r="V4" s="355"/>
      <c r="W4" s="355"/>
      <c r="X4" s="355"/>
      <c r="Y4" s="355"/>
      <c r="Z4" s="355"/>
      <c r="AA4" s="60"/>
      <c r="AB4" s="43"/>
      <c r="AC4" s="43"/>
      <c r="AD4" s="43"/>
      <c r="AE4" s="43"/>
      <c r="AF4" s="43"/>
      <c r="AG4" s="54"/>
    </row>
    <row r="5" spans="1:33" ht="12.75">
      <c r="A5" s="42"/>
      <c r="B5" s="53"/>
      <c r="C5" s="355" t="s">
        <v>49</v>
      </c>
      <c r="D5" s="355"/>
      <c r="E5" s="355"/>
      <c r="F5" s="355"/>
      <c r="G5" s="355"/>
      <c r="H5" s="355"/>
      <c r="I5" s="355"/>
      <c r="J5" s="355"/>
      <c r="K5" s="355"/>
      <c r="L5" s="355"/>
      <c r="M5" s="355"/>
      <c r="N5" s="355"/>
      <c r="O5" s="355"/>
      <c r="P5" s="355"/>
      <c r="Q5" s="355"/>
      <c r="R5" s="355"/>
      <c r="S5" s="355"/>
      <c r="T5" s="355"/>
      <c r="U5" s="355"/>
      <c r="V5" s="355"/>
      <c r="W5" s="355"/>
      <c r="X5" s="355"/>
      <c r="Y5" s="355"/>
      <c r="Z5" s="355"/>
      <c r="AA5" s="60"/>
      <c r="AB5" s="43"/>
      <c r="AC5" s="43"/>
      <c r="AD5" s="43"/>
      <c r="AE5" s="43"/>
      <c r="AF5" s="43"/>
      <c r="AG5" s="54"/>
    </row>
    <row r="6" spans="1:33" ht="12.75">
      <c r="A6" s="42"/>
      <c r="B6" s="53"/>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51" t="s">
        <v>252</v>
      </c>
      <c r="D9" s="351"/>
      <c r="E9" s="351"/>
      <c r="F9" s="351"/>
      <c r="G9" s="351"/>
      <c r="H9" s="351"/>
      <c r="I9" s="351"/>
      <c r="J9" s="351"/>
      <c r="K9" s="351"/>
      <c r="L9" s="351"/>
      <c r="M9" s="351"/>
      <c r="N9" s="351"/>
      <c r="O9" s="351"/>
      <c r="P9" s="351"/>
      <c r="Q9" s="351"/>
      <c r="R9" s="351"/>
      <c r="S9" s="351"/>
      <c r="T9" s="351"/>
      <c r="U9" s="351"/>
      <c r="V9" s="351"/>
      <c r="W9" s="351"/>
      <c r="X9" s="351"/>
      <c r="Y9" s="351"/>
      <c r="Z9" s="351"/>
      <c r="AA9" s="44"/>
      <c r="AB9" s="44"/>
      <c r="AC9" s="44"/>
      <c r="AD9" s="44"/>
      <c r="AE9" s="44"/>
      <c r="AF9" s="44"/>
      <c r="AG9" s="54"/>
    </row>
    <row r="10" spans="1:33" ht="15">
      <c r="A10" s="42"/>
      <c r="B10" s="53"/>
      <c r="C10" s="71"/>
      <c r="D10" s="46" t="s">
        <v>171</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172</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51" t="s">
        <v>173</v>
      </c>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18"/>
      <c r="AB15" s="318"/>
      <c r="AC15" s="318"/>
      <c r="AD15" s="318"/>
      <c r="AE15" s="318"/>
      <c r="AF15" s="318"/>
      <c r="AG15" s="54"/>
    </row>
    <row r="16" spans="1:33" ht="15">
      <c r="A16" s="42"/>
      <c r="B16" s="53"/>
      <c r="C16" s="65"/>
      <c r="D16" s="44" t="s">
        <v>55</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174</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51" t="s">
        <v>253</v>
      </c>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44"/>
      <c r="AB21" s="44"/>
      <c r="AC21" s="44"/>
      <c r="AD21" s="44"/>
      <c r="AE21" s="44"/>
      <c r="AF21" s="44"/>
      <c r="AG21" s="54"/>
    </row>
    <row r="22" spans="1:33" ht="12.75">
      <c r="A22" s="42"/>
      <c r="B22" s="53"/>
      <c r="C22" s="46"/>
      <c r="D22" s="352" t="s">
        <v>175</v>
      </c>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59" t="s">
        <v>254</v>
      </c>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45"/>
      <c r="AB25" s="345"/>
      <c r="AC25" s="345"/>
      <c r="AD25" s="345"/>
      <c r="AE25" s="345"/>
      <c r="AF25" s="345"/>
      <c r="AG25" s="54"/>
    </row>
    <row r="26" spans="1:33" ht="12.75">
      <c r="A26" s="42"/>
      <c r="B26" s="53"/>
      <c r="C26" s="46"/>
      <c r="D26" s="46" t="s">
        <v>23</v>
      </c>
      <c r="E26" s="46"/>
      <c r="F26" s="47"/>
      <c r="G26" s="46"/>
      <c r="H26" s="46"/>
      <c r="I26" s="46"/>
      <c r="J26" s="46"/>
      <c r="K26" s="46"/>
      <c r="L26" s="46"/>
      <c r="M26" s="46"/>
      <c r="N26" s="46"/>
      <c r="O26" s="46"/>
      <c r="P26" s="46"/>
      <c r="Q26" s="46"/>
      <c r="R26" s="48"/>
      <c r="S26" s="46" t="s">
        <v>24</v>
      </c>
      <c r="T26" s="46"/>
      <c r="U26" s="46"/>
      <c r="V26" s="46"/>
      <c r="W26" s="46"/>
      <c r="X26" s="46"/>
      <c r="Y26" s="46"/>
      <c r="Z26" s="46"/>
      <c r="AA26" s="46"/>
      <c r="AB26" s="46"/>
      <c r="AC26" s="46"/>
      <c r="AD26" s="46"/>
      <c r="AE26" s="46"/>
      <c r="AF26" s="46"/>
      <c r="AG26" s="54"/>
    </row>
    <row r="27" spans="1:33" ht="14.25">
      <c r="A27" s="42"/>
      <c r="B27" s="53"/>
      <c r="C27" s="46"/>
      <c r="D27" s="46" t="s">
        <v>99</v>
      </c>
      <c r="E27" s="46"/>
      <c r="F27" s="47"/>
      <c r="G27" s="46"/>
      <c r="H27" s="46"/>
      <c r="I27" s="46"/>
      <c r="J27" s="46"/>
      <c r="K27" s="46"/>
      <c r="L27" s="46"/>
      <c r="M27" s="46"/>
      <c r="N27" s="46"/>
      <c r="O27" s="46"/>
      <c r="P27" s="46"/>
      <c r="Q27" s="46"/>
      <c r="R27" s="49"/>
      <c r="S27" s="46" t="s">
        <v>25</v>
      </c>
      <c r="T27" s="46"/>
      <c r="U27" s="46"/>
      <c r="V27" s="46"/>
      <c r="W27" s="46"/>
      <c r="X27" s="46"/>
      <c r="Y27" s="46"/>
      <c r="Z27" s="46"/>
      <c r="AA27" s="46"/>
      <c r="AB27" s="46"/>
      <c r="AC27" s="46"/>
      <c r="AD27" s="46"/>
      <c r="AE27" s="46"/>
      <c r="AF27" s="46"/>
      <c r="AG27" s="54"/>
    </row>
    <row r="28" spans="1:33" ht="12.75">
      <c r="A28" s="42"/>
      <c r="B28" s="53"/>
      <c r="C28" s="46"/>
      <c r="D28" s="46" t="s">
        <v>26</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51" t="s">
        <v>102</v>
      </c>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18"/>
      <c r="AB33" s="318"/>
      <c r="AC33" s="318"/>
      <c r="AD33" s="318"/>
      <c r="AE33" s="318"/>
      <c r="AF33" s="318"/>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81</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41" t="s">
        <v>37</v>
      </c>
      <c r="E37" s="342"/>
      <c r="F37" s="343"/>
      <c r="G37" s="346" t="s">
        <v>36</v>
      </c>
      <c r="H37" s="347"/>
      <c r="I37" s="348" t="s">
        <v>37</v>
      </c>
      <c r="J37" s="349"/>
      <c r="K37" s="350"/>
      <c r="L37" s="66" t="s">
        <v>38</v>
      </c>
      <c r="M37" s="344">
        <v>1000</v>
      </c>
      <c r="N37" s="345"/>
      <c r="O37" s="345"/>
      <c r="P37" s="46"/>
      <c r="Q37" s="46"/>
      <c r="R37" s="49"/>
      <c r="S37" s="341" t="s">
        <v>37</v>
      </c>
      <c r="T37" s="342"/>
      <c r="U37" s="343"/>
      <c r="V37" s="346" t="s">
        <v>36</v>
      </c>
      <c r="W37" s="347"/>
      <c r="X37" s="348" t="s">
        <v>44</v>
      </c>
      <c r="Y37" s="349"/>
      <c r="Z37" s="350"/>
      <c r="AA37" s="66" t="s">
        <v>38</v>
      </c>
      <c r="AB37" s="344">
        <v>3500</v>
      </c>
      <c r="AC37" s="345"/>
      <c r="AD37" s="345"/>
      <c r="AE37" s="46"/>
      <c r="AF37" s="46"/>
      <c r="AG37" s="54"/>
    </row>
    <row r="38" spans="1:33" ht="14.25">
      <c r="A38" s="42"/>
      <c r="B38" s="53"/>
      <c r="C38" s="46"/>
      <c r="D38" s="341" t="s">
        <v>37</v>
      </c>
      <c r="E38" s="342"/>
      <c r="F38" s="343"/>
      <c r="G38" s="346" t="s">
        <v>36</v>
      </c>
      <c r="H38" s="347"/>
      <c r="I38" s="348" t="s">
        <v>39</v>
      </c>
      <c r="J38" s="349"/>
      <c r="K38" s="350"/>
      <c r="L38" s="66" t="s">
        <v>38</v>
      </c>
      <c r="M38" s="344">
        <v>1500</v>
      </c>
      <c r="N38" s="345"/>
      <c r="O38" s="345"/>
      <c r="P38" s="46"/>
      <c r="Q38" s="46"/>
      <c r="R38" s="49"/>
      <c r="S38" s="341" t="s">
        <v>37</v>
      </c>
      <c r="T38" s="342"/>
      <c r="U38" s="343"/>
      <c r="V38" s="346" t="s">
        <v>36</v>
      </c>
      <c r="W38" s="347"/>
      <c r="X38" s="348" t="s">
        <v>54</v>
      </c>
      <c r="Y38" s="349"/>
      <c r="Z38" s="350"/>
      <c r="AA38" s="66" t="s">
        <v>38</v>
      </c>
      <c r="AB38" s="344">
        <v>3500</v>
      </c>
      <c r="AC38" s="345"/>
      <c r="AD38" s="345"/>
      <c r="AE38" s="46"/>
      <c r="AF38" s="46"/>
      <c r="AG38" s="54"/>
    </row>
    <row r="39" spans="1:33" ht="14.25">
      <c r="A39" s="42"/>
      <c r="B39" s="53"/>
      <c r="C39" s="46"/>
      <c r="D39" s="341" t="s">
        <v>37</v>
      </c>
      <c r="E39" s="342"/>
      <c r="F39" s="343"/>
      <c r="G39" s="346" t="s">
        <v>36</v>
      </c>
      <c r="H39" s="347"/>
      <c r="I39" s="348" t="s">
        <v>40</v>
      </c>
      <c r="J39" s="349"/>
      <c r="K39" s="350"/>
      <c r="L39" s="66" t="s">
        <v>38</v>
      </c>
      <c r="M39" s="344">
        <v>1500</v>
      </c>
      <c r="N39" s="345"/>
      <c r="O39" s="345"/>
      <c r="P39" s="46"/>
      <c r="Q39" s="46"/>
      <c r="R39" s="49"/>
      <c r="S39" s="341" t="s">
        <v>37</v>
      </c>
      <c r="T39" s="342"/>
      <c r="U39" s="343"/>
      <c r="V39" s="346" t="s">
        <v>36</v>
      </c>
      <c r="W39" s="347"/>
      <c r="X39" s="348" t="s">
        <v>45</v>
      </c>
      <c r="Y39" s="349"/>
      <c r="Z39" s="350"/>
      <c r="AA39" s="66" t="s">
        <v>38</v>
      </c>
      <c r="AB39" s="344">
        <v>4000</v>
      </c>
      <c r="AC39" s="345"/>
      <c r="AD39" s="345"/>
      <c r="AE39" s="46"/>
      <c r="AF39" s="46"/>
      <c r="AG39" s="54"/>
    </row>
    <row r="40" spans="1:33" ht="14.25">
      <c r="A40" s="42"/>
      <c r="B40" s="53"/>
      <c r="C40" s="46"/>
      <c r="D40" s="341" t="s">
        <v>37</v>
      </c>
      <c r="E40" s="342"/>
      <c r="F40" s="343"/>
      <c r="G40" s="346" t="s">
        <v>36</v>
      </c>
      <c r="H40" s="347"/>
      <c r="I40" s="348" t="s">
        <v>41</v>
      </c>
      <c r="J40" s="349"/>
      <c r="K40" s="350"/>
      <c r="L40" s="66" t="s">
        <v>38</v>
      </c>
      <c r="M40" s="344">
        <v>1500</v>
      </c>
      <c r="N40" s="345"/>
      <c r="O40" s="345"/>
      <c r="P40" s="46"/>
      <c r="Q40" s="46"/>
      <c r="R40" s="49"/>
      <c r="S40" s="341" t="s">
        <v>37</v>
      </c>
      <c r="T40" s="342"/>
      <c r="U40" s="343"/>
      <c r="V40" s="346" t="s">
        <v>36</v>
      </c>
      <c r="W40" s="347"/>
      <c r="X40" s="348" t="s">
        <v>46</v>
      </c>
      <c r="Y40" s="349"/>
      <c r="Z40" s="350"/>
      <c r="AA40" s="66" t="s">
        <v>38</v>
      </c>
      <c r="AB40" s="344">
        <v>8000</v>
      </c>
      <c r="AC40" s="345"/>
      <c r="AD40" s="345"/>
      <c r="AE40" s="46"/>
      <c r="AF40" s="46"/>
      <c r="AG40" s="54"/>
    </row>
    <row r="41" spans="1:33" ht="12.75">
      <c r="A41" s="42"/>
      <c r="B41" s="53"/>
      <c r="C41" s="46"/>
      <c r="D41" s="341" t="s">
        <v>37</v>
      </c>
      <c r="E41" s="342"/>
      <c r="F41" s="343"/>
      <c r="G41" s="346" t="s">
        <v>36</v>
      </c>
      <c r="H41" s="347"/>
      <c r="I41" s="348" t="s">
        <v>42</v>
      </c>
      <c r="J41" s="349"/>
      <c r="K41" s="350"/>
      <c r="L41" s="66" t="s">
        <v>38</v>
      </c>
      <c r="M41" s="344">
        <v>2500</v>
      </c>
      <c r="N41" s="345"/>
      <c r="O41" s="345"/>
      <c r="P41" s="46"/>
      <c r="Q41" s="46"/>
      <c r="R41" s="46"/>
      <c r="S41" s="341" t="s">
        <v>37</v>
      </c>
      <c r="T41" s="342"/>
      <c r="U41" s="343"/>
      <c r="V41" s="346" t="s">
        <v>36</v>
      </c>
      <c r="W41" s="347"/>
      <c r="X41" s="348" t="s">
        <v>47</v>
      </c>
      <c r="Y41" s="349"/>
      <c r="Z41" s="350"/>
      <c r="AA41" s="66" t="s">
        <v>38</v>
      </c>
      <c r="AB41" s="344">
        <v>10000</v>
      </c>
      <c r="AC41" s="345"/>
      <c r="AD41" s="345"/>
      <c r="AE41" s="46"/>
      <c r="AF41" s="46"/>
      <c r="AG41" s="54"/>
    </row>
    <row r="42" spans="1:33" ht="12.75">
      <c r="A42" s="42"/>
      <c r="B42" s="53"/>
      <c r="C42" s="46"/>
      <c r="D42" s="341" t="s">
        <v>37</v>
      </c>
      <c r="E42" s="342"/>
      <c r="F42" s="343"/>
      <c r="G42" s="346" t="s">
        <v>36</v>
      </c>
      <c r="H42" s="347"/>
      <c r="I42" s="348" t="s">
        <v>52</v>
      </c>
      <c r="J42" s="349"/>
      <c r="K42" s="350"/>
      <c r="L42" s="66" t="s">
        <v>38</v>
      </c>
      <c r="M42" s="344">
        <v>2500</v>
      </c>
      <c r="N42" s="345"/>
      <c r="O42" s="345"/>
      <c r="P42" s="46"/>
      <c r="Q42" s="46"/>
      <c r="R42" s="46"/>
      <c r="S42" s="341" t="s">
        <v>37</v>
      </c>
      <c r="T42" s="342"/>
      <c r="U42" s="343"/>
      <c r="V42" s="346" t="s">
        <v>36</v>
      </c>
      <c r="W42" s="347"/>
      <c r="X42" s="348" t="s">
        <v>48</v>
      </c>
      <c r="Y42" s="349"/>
      <c r="Z42" s="350"/>
      <c r="AA42" s="66" t="s">
        <v>38</v>
      </c>
      <c r="AB42" s="344">
        <v>10000</v>
      </c>
      <c r="AC42" s="345"/>
      <c r="AD42" s="345"/>
      <c r="AE42" s="46"/>
      <c r="AF42" s="46"/>
      <c r="AG42" s="54"/>
    </row>
    <row r="43" spans="1:33" ht="12.75">
      <c r="A43" s="42"/>
      <c r="B43" s="53"/>
      <c r="C43" s="46"/>
      <c r="D43" s="341" t="s">
        <v>37</v>
      </c>
      <c r="E43" s="342"/>
      <c r="F43" s="343"/>
      <c r="G43" s="346" t="s">
        <v>36</v>
      </c>
      <c r="H43" s="347"/>
      <c r="I43" s="348" t="s">
        <v>53</v>
      </c>
      <c r="J43" s="349"/>
      <c r="K43" s="350"/>
      <c r="L43" s="66" t="s">
        <v>38</v>
      </c>
      <c r="M43" s="344">
        <v>2500</v>
      </c>
      <c r="N43" s="345"/>
      <c r="O43" s="345"/>
      <c r="P43" s="46"/>
      <c r="Q43" s="46"/>
      <c r="R43" s="46"/>
      <c r="S43" s="356" t="s">
        <v>50</v>
      </c>
      <c r="T43" s="357"/>
      <c r="U43" s="357"/>
      <c r="V43" s="357"/>
      <c r="W43" s="357"/>
      <c r="X43" s="357"/>
      <c r="Y43" s="357"/>
      <c r="Z43" s="358"/>
      <c r="AA43" s="66" t="s">
        <v>38</v>
      </c>
      <c r="AB43" s="344">
        <v>0</v>
      </c>
      <c r="AC43" s="345"/>
      <c r="AD43" s="345"/>
      <c r="AE43" s="46"/>
      <c r="AF43" s="46"/>
      <c r="AG43" s="54"/>
    </row>
    <row r="44" spans="1:33" ht="12.75">
      <c r="A44" s="42"/>
      <c r="B44" s="53"/>
      <c r="C44" s="46"/>
      <c r="D44" s="341" t="s">
        <v>37</v>
      </c>
      <c r="E44" s="342"/>
      <c r="F44" s="343"/>
      <c r="G44" s="346" t="s">
        <v>36</v>
      </c>
      <c r="H44" s="347"/>
      <c r="I44" s="348" t="s">
        <v>43</v>
      </c>
      <c r="J44" s="349"/>
      <c r="K44" s="350"/>
      <c r="L44" s="66" t="s">
        <v>38</v>
      </c>
      <c r="M44" s="344">
        <v>3500</v>
      </c>
      <c r="N44" s="345"/>
      <c r="O44" s="345"/>
      <c r="P44" s="46"/>
      <c r="Q44" s="46"/>
      <c r="R44" s="46"/>
      <c r="S44" s="348" t="s">
        <v>51</v>
      </c>
      <c r="T44" s="360"/>
      <c r="U44" s="360"/>
      <c r="V44" s="360"/>
      <c r="W44" s="360"/>
      <c r="X44" s="360"/>
      <c r="Y44" s="360"/>
      <c r="Z44" s="350"/>
      <c r="AA44" s="66" t="s">
        <v>38</v>
      </c>
      <c r="AB44" s="344">
        <v>1000</v>
      </c>
      <c r="AC44" s="345"/>
      <c r="AD44" s="345"/>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80</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82</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51" t="s">
        <v>35</v>
      </c>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44"/>
      <c r="AB53" s="44"/>
      <c r="AC53" s="44"/>
      <c r="AD53" s="44"/>
      <c r="AE53" s="44"/>
      <c r="AF53" s="44"/>
      <c r="AG53" s="54"/>
    </row>
    <row r="54" spans="1:33" ht="14.25">
      <c r="A54" s="42"/>
      <c r="B54" s="53"/>
      <c r="C54" s="46"/>
      <c r="D54" s="46" t="s">
        <v>256</v>
      </c>
      <c r="E54" s="46"/>
      <c r="F54" s="47"/>
      <c r="G54" s="46"/>
      <c r="H54" s="46"/>
      <c r="I54" s="46"/>
      <c r="J54" s="46"/>
      <c r="K54" s="46"/>
      <c r="L54" s="46"/>
      <c r="M54" s="46" t="s">
        <v>27</v>
      </c>
      <c r="N54" s="46"/>
      <c r="O54" s="46"/>
      <c r="P54" s="46"/>
      <c r="Q54" s="46"/>
      <c r="R54" s="49" t="s">
        <v>255</v>
      </c>
      <c r="S54" s="46"/>
      <c r="T54" s="46"/>
      <c r="U54" s="46"/>
      <c r="V54" s="46"/>
      <c r="W54" s="46"/>
      <c r="X54" s="46"/>
      <c r="Y54" s="46"/>
      <c r="Z54" s="46"/>
      <c r="AA54" s="46"/>
      <c r="AB54" s="46"/>
      <c r="AC54" s="46"/>
      <c r="AD54" s="46"/>
      <c r="AE54" s="46"/>
      <c r="AF54" s="46"/>
      <c r="AG54" s="54"/>
    </row>
    <row r="55" spans="1:33" ht="14.25">
      <c r="A55" s="42"/>
      <c r="B55" s="53"/>
      <c r="C55" s="46"/>
      <c r="D55" s="46" t="s">
        <v>28</v>
      </c>
      <c r="E55" s="46"/>
      <c r="F55" s="47"/>
      <c r="G55" s="46"/>
      <c r="H55" s="46"/>
      <c r="I55" s="46"/>
      <c r="J55" s="46"/>
      <c r="K55" s="46"/>
      <c r="L55" s="46"/>
      <c r="M55" s="46" t="s">
        <v>29</v>
      </c>
      <c r="N55" s="46"/>
      <c r="O55" s="46"/>
      <c r="P55" s="46"/>
      <c r="Q55" s="46"/>
      <c r="R55" s="49" t="s">
        <v>30</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C25:AF25"/>
    <mergeCell ref="AB44:AD44"/>
    <mergeCell ref="S44:Z44"/>
    <mergeCell ref="AB43:AD43"/>
    <mergeCell ref="AB38:AD38"/>
    <mergeCell ref="V42:W42"/>
    <mergeCell ref="X42:Z42"/>
    <mergeCell ref="AB42:AD42"/>
    <mergeCell ref="S40:U40"/>
    <mergeCell ref="X40:Z40"/>
    <mergeCell ref="S43:Z43"/>
    <mergeCell ref="D44:F44"/>
    <mergeCell ref="G44:H44"/>
    <mergeCell ref="I44:K44"/>
    <mergeCell ref="M44:O44"/>
    <mergeCell ref="D43:F43"/>
    <mergeCell ref="G43:H43"/>
    <mergeCell ref="I43:K43"/>
    <mergeCell ref="M43:O43"/>
    <mergeCell ref="M42:O42"/>
    <mergeCell ref="D41:F41"/>
    <mergeCell ref="G41:H41"/>
    <mergeCell ref="I41:K41"/>
    <mergeCell ref="M41:O41"/>
    <mergeCell ref="I39:K39"/>
    <mergeCell ref="D42:F42"/>
    <mergeCell ref="G42:H42"/>
    <mergeCell ref="I42:K42"/>
    <mergeCell ref="C33:AF33"/>
    <mergeCell ref="D40:F40"/>
    <mergeCell ref="G40:H40"/>
    <mergeCell ref="I40:K40"/>
    <mergeCell ref="M40:O40"/>
    <mergeCell ref="G38:H38"/>
    <mergeCell ref="I38:K38"/>
    <mergeCell ref="M38:O38"/>
    <mergeCell ref="D39:F39"/>
    <mergeCell ref="G39:H39"/>
    <mergeCell ref="D22:AF22"/>
    <mergeCell ref="C21:Z21"/>
    <mergeCell ref="C3:Z3"/>
    <mergeCell ref="C4:Z4"/>
    <mergeCell ref="C5:Z5"/>
    <mergeCell ref="C6:AA6"/>
    <mergeCell ref="C9:Z9"/>
    <mergeCell ref="C15:AF15"/>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M39:O39"/>
    <mergeCell ref="S42:U42"/>
    <mergeCell ref="AB40:AD40"/>
    <mergeCell ref="S41:U41"/>
    <mergeCell ref="V41:W41"/>
    <mergeCell ref="X41:Z41"/>
    <mergeCell ref="AB41:AD41"/>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31" t="s">
        <v>21</v>
      </c>
      <c r="J1" s="332"/>
      <c r="K1" s="40" t="s">
        <v>33</v>
      </c>
    </row>
    <row r="2" spans="7:11" ht="63.75" customHeight="1">
      <c r="G2" s="83"/>
      <c r="H2" s="83"/>
      <c r="I2" s="333"/>
      <c r="J2" s="334"/>
      <c r="K2" s="38"/>
    </row>
    <row r="3" spans="2:11" ht="15" customHeight="1">
      <c r="B3" s="23"/>
      <c r="C3" s="25"/>
      <c r="D3" s="25"/>
      <c r="E3" s="25"/>
      <c r="F3" s="25"/>
      <c r="G3" s="39"/>
      <c r="H3" s="39"/>
      <c r="I3" s="335"/>
      <c r="J3" s="336"/>
      <c r="K3" s="123">
        <v>41731</v>
      </c>
    </row>
    <row r="4" spans="2:11" ht="15" customHeight="1">
      <c r="B4" s="23"/>
      <c r="C4" s="25"/>
      <c r="D4" s="25"/>
      <c r="E4" s="25"/>
      <c r="F4" s="25"/>
      <c r="G4" s="39"/>
      <c r="H4" s="39"/>
      <c r="I4" s="39"/>
      <c r="J4" s="39"/>
      <c r="K4" s="39"/>
    </row>
    <row r="5" spans="2:11" ht="15.75" customHeight="1">
      <c r="B5" s="316"/>
      <c r="C5" s="317"/>
      <c r="D5" s="111"/>
      <c r="E5" s="111"/>
      <c r="F5" s="111"/>
      <c r="J5" s="17" t="str">
        <f>+'予算書'!J5</f>
        <v>平成26年度</v>
      </c>
      <c r="K5" s="21" t="str">
        <f>+'予算書'!K5</f>
        <v>学術部発36号</v>
      </c>
    </row>
    <row r="6" spans="2:11" ht="15">
      <c r="B6" s="324" t="str">
        <f>+'予算書'!B6</f>
        <v>臨床生理</v>
      </c>
      <c r="C6" s="323" t="s">
        <v>169</v>
      </c>
      <c r="D6" s="323"/>
      <c r="E6" s="323"/>
      <c r="F6" s="323"/>
      <c r="G6" s="294"/>
      <c r="H6" s="109"/>
      <c r="I6" s="109"/>
      <c r="J6" s="16" t="s">
        <v>31</v>
      </c>
      <c r="K6" s="139">
        <v>41730</v>
      </c>
    </row>
    <row r="7" spans="2:11" ht="13.5" customHeight="1">
      <c r="B7" s="326"/>
      <c r="C7" s="325"/>
      <c r="D7" s="325"/>
      <c r="E7" s="325"/>
      <c r="F7" s="325"/>
      <c r="G7" s="325"/>
      <c r="H7" s="110"/>
      <c r="I7" s="110"/>
      <c r="J7" s="319" t="str">
        <f>+'予算書'!J7</f>
        <v>(一社)岐阜県臨床検査技師会</v>
      </c>
      <c r="K7" s="320"/>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321" t="str">
        <f>+'予算書'!G10</f>
        <v>臨床生理部門長</v>
      </c>
      <c r="H10" s="321"/>
      <c r="I10" s="321"/>
      <c r="J10" s="322"/>
      <c r="K10" s="21" t="str">
        <f>+'予算書'!K10</f>
        <v>野久　謙</v>
      </c>
    </row>
    <row r="11" spans="2:11" s="2" customFormat="1" ht="13.5" customHeight="1">
      <c r="B11" s="41" t="s">
        <v>6</v>
      </c>
      <c r="C11" s="314" t="str">
        <f>+'予算書'!C11</f>
        <v>平成26年11月29日（土）　14：00 ～ 16：15</v>
      </c>
      <c r="D11" s="314"/>
      <c r="E11" s="314"/>
      <c r="F11" s="314"/>
      <c r="G11" s="318"/>
      <c r="H11" s="318"/>
      <c r="I11" s="318"/>
      <c r="J11" s="318"/>
      <c r="K11" s="318"/>
    </row>
    <row r="12" spans="2:11" s="2" customFormat="1" ht="13.5" customHeight="1">
      <c r="B12" s="41" t="s">
        <v>7</v>
      </c>
      <c r="C12" s="314" t="str">
        <f>+'予算書'!C12</f>
        <v>高山赤十字病院　本館３階　講堂</v>
      </c>
      <c r="D12" s="314"/>
      <c r="E12" s="314"/>
      <c r="F12" s="314"/>
      <c r="G12" s="315"/>
      <c r="H12" s="315"/>
      <c r="I12" s="315"/>
      <c r="J12" s="318"/>
      <c r="K12" s="318"/>
    </row>
    <row r="13" spans="2:11" s="2" customFormat="1" ht="13.5" customHeight="1">
      <c r="B13" s="41" t="s">
        <v>8</v>
      </c>
      <c r="C13" s="340"/>
      <c r="D13" s="340"/>
      <c r="E13" s="340"/>
      <c r="F13" s="340"/>
      <c r="G13" s="315"/>
      <c r="H13" s="315"/>
      <c r="I13" s="315"/>
      <c r="J13" s="315"/>
      <c r="K13" s="315"/>
    </row>
    <row r="14" spans="2:11" s="2" customFormat="1" ht="13.5" customHeight="1">
      <c r="B14" s="13"/>
      <c r="C14" s="314"/>
      <c r="D14" s="314"/>
      <c r="E14" s="314"/>
      <c r="F14" s="314"/>
      <c r="G14" s="315"/>
      <c r="H14" s="315"/>
      <c r="I14" s="315"/>
      <c r="J14" s="315"/>
      <c r="K14" s="315"/>
    </row>
    <row r="15" spans="2:11" s="2" customFormat="1" ht="13.5" customHeight="1">
      <c r="B15" s="13"/>
      <c r="C15" s="314"/>
      <c r="D15" s="314"/>
      <c r="E15" s="314"/>
      <c r="F15" s="314"/>
      <c r="G15" s="315"/>
      <c r="H15" s="315"/>
      <c r="I15" s="315"/>
      <c r="J15" s="315"/>
      <c r="K15" s="315"/>
    </row>
    <row r="16" spans="2:11" s="2" customFormat="1" ht="13.5" customHeight="1">
      <c r="B16" s="13"/>
      <c r="C16" s="314"/>
      <c r="D16" s="314"/>
      <c r="E16" s="314"/>
      <c r="F16" s="314"/>
      <c r="G16" s="315"/>
      <c r="H16" s="315"/>
      <c r="I16" s="315"/>
      <c r="J16" s="315"/>
      <c r="K16" s="315"/>
    </row>
    <row r="17" spans="2:11" s="2" customFormat="1" ht="13.5" customHeight="1">
      <c r="B17" s="13"/>
      <c r="C17" s="314" t="str">
        <f>+'予算書'!C17</f>
        <v> </v>
      </c>
      <c r="D17" s="314"/>
      <c r="E17" s="314"/>
      <c r="F17" s="314"/>
      <c r="G17" s="315"/>
      <c r="H17" s="315"/>
      <c r="I17" s="315"/>
      <c r="J17" s="315"/>
      <c r="K17" s="315"/>
    </row>
    <row r="18" spans="2:11" s="2" customFormat="1" ht="13.5" customHeight="1">
      <c r="B18" s="31"/>
      <c r="C18" s="32"/>
      <c r="D18" s="32"/>
      <c r="E18" s="32"/>
      <c r="F18" s="32"/>
      <c r="G18" s="32"/>
      <c r="H18" s="32"/>
      <c r="I18" s="32"/>
      <c r="J18" s="32"/>
      <c r="K18" s="32"/>
    </row>
    <row r="19" spans="2:17" ht="15" customHeight="1">
      <c r="B19" s="26" t="s">
        <v>156</v>
      </c>
      <c r="C19" s="311" t="s">
        <v>167</v>
      </c>
      <c r="D19" s="311"/>
      <c r="E19" s="311"/>
      <c r="F19" s="311"/>
      <c r="G19" s="312"/>
      <c r="H19" s="312"/>
      <c r="I19" s="312"/>
      <c r="J19" s="313"/>
      <c r="K19" s="27" t="s">
        <v>11</v>
      </c>
      <c r="M19" s="2"/>
      <c r="N19" s="2"/>
      <c r="O19" s="2"/>
      <c r="P19" s="2"/>
      <c r="Q19" s="2"/>
    </row>
    <row r="20" spans="2:17" ht="15" customHeight="1">
      <c r="B20" s="28" t="s">
        <v>157</v>
      </c>
      <c r="C20" s="299"/>
      <c r="D20" s="300"/>
      <c r="E20" s="300"/>
      <c r="F20" s="300"/>
      <c r="G20" s="301"/>
      <c r="H20" s="301"/>
      <c r="I20" s="301"/>
      <c r="J20" s="327"/>
      <c r="K20" s="29"/>
      <c r="M20" s="2"/>
      <c r="N20" s="2"/>
      <c r="O20" s="2"/>
      <c r="P20" s="2"/>
      <c r="Q20" s="2"/>
    </row>
    <row r="21" spans="2:17" ht="15" customHeight="1">
      <c r="B21" s="63" t="s">
        <v>158</v>
      </c>
      <c r="C21" s="295"/>
      <c r="D21" s="296"/>
      <c r="E21" s="296"/>
      <c r="F21" s="296"/>
      <c r="G21" s="296"/>
      <c r="H21" s="296"/>
      <c r="I21" s="296"/>
      <c r="J21" s="304"/>
      <c r="K21" s="29"/>
      <c r="M21" s="2"/>
      <c r="N21" s="2"/>
      <c r="O21" s="2"/>
      <c r="P21" s="2"/>
      <c r="Q21" s="2"/>
    </row>
    <row r="22" spans="2:17" ht="15" customHeight="1">
      <c r="B22" s="28" t="s">
        <v>159</v>
      </c>
      <c r="C22" s="299"/>
      <c r="D22" s="300"/>
      <c r="E22" s="300"/>
      <c r="F22" s="300"/>
      <c r="G22" s="301"/>
      <c r="H22" s="301"/>
      <c r="I22" s="301"/>
      <c r="J22" s="327"/>
      <c r="K22" s="29"/>
      <c r="M22" s="2"/>
      <c r="N22" s="2"/>
      <c r="O22" s="2"/>
      <c r="P22" s="2"/>
      <c r="Q22" s="2"/>
    </row>
    <row r="23" spans="2:17" ht="15" customHeight="1">
      <c r="B23" s="63" t="s">
        <v>160</v>
      </c>
      <c r="C23" s="295"/>
      <c r="D23" s="296"/>
      <c r="E23" s="296"/>
      <c r="F23" s="296"/>
      <c r="G23" s="296"/>
      <c r="H23" s="296"/>
      <c r="I23" s="296"/>
      <c r="J23" s="304"/>
      <c r="K23" s="64"/>
      <c r="M23" s="2"/>
      <c r="N23" s="2"/>
      <c r="O23" s="2"/>
      <c r="P23" s="2"/>
      <c r="Q23" s="2"/>
    </row>
    <row r="24" spans="2:17" ht="15" customHeight="1">
      <c r="B24" s="28" t="s">
        <v>161</v>
      </c>
      <c r="C24" s="299"/>
      <c r="D24" s="300"/>
      <c r="E24" s="300"/>
      <c r="F24" s="300"/>
      <c r="G24" s="301"/>
      <c r="H24" s="301"/>
      <c r="I24" s="301"/>
      <c r="J24" s="327"/>
      <c r="K24" s="64"/>
      <c r="M24" s="2"/>
      <c r="N24" s="2"/>
      <c r="O24" s="2"/>
      <c r="P24" s="2"/>
      <c r="Q24" s="2"/>
    </row>
    <row r="25" spans="2:17" ht="15" customHeight="1">
      <c r="B25" s="63" t="s">
        <v>162</v>
      </c>
      <c r="C25" s="295"/>
      <c r="D25" s="296"/>
      <c r="E25" s="296"/>
      <c r="F25" s="296"/>
      <c r="G25" s="296"/>
      <c r="H25" s="296"/>
      <c r="I25" s="296"/>
      <c r="J25" s="304"/>
      <c r="K25" s="64"/>
      <c r="M25" s="212" t="s">
        <v>177</v>
      </c>
      <c r="N25" s="2"/>
      <c r="O25" s="2"/>
      <c r="P25" s="2"/>
      <c r="Q25" s="2"/>
    </row>
    <row r="26" spans="2:17" ht="15" customHeight="1">
      <c r="B26" s="28" t="s">
        <v>163</v>
      </c>
      <c r="C26" s="299"/>
      <c r="D26" s="300"/>
      <c r="E26" s="300"/>
      <c r="F26" s="300"/>
      <c r="G26" s="301"/>
      <c r="H26" s="301"/>
      <c r="I26" s="301"/>
      <c r="J26" s="327"/>
      <c r="K26" s="64"/>
      <c r="M26" s="211" t="s">
        <v>223</v>
      </c>
      <c r="N26" s="2"/>
      <c r="O26" s="2"/>
      <c r="P26" s="2"/>
      <c r="Q26" s="2"/>
    </row>
    <row r="27" spans="2:17" ht="15" customHeight="1">
      <c r="B27" s="63" t="s">
        <v>226</v>
      </c>
      <c r="C27" s="295"/>
      <c r="D27" s="296"/>
      <c r="E27" s="296"/>
      <c r="F27" s="296"/>
      <c r="G27" s="296"/>
      <c r="H27" s="296"/>
      <c r="I27" s="296"/>
      <c r="J27" s="304"/>
      <c r="K27" s="64"/>
      <c r="M27" s="210" t="s">
        <v>176</v>
      </c>
      <c r="N27" s="2"/>
      <c r="O27" s="2"/>
      <c r="P27" s="2"/>
      <c r="Q27" s="2"/>
    </row>
    <row r="28" spans="2:17" ht="15" customHeight="1">
      <c r="B28" s="271"/>
      <c r="C28" s="36"/>
      <c r="D28" s="36"/>
      <c r="E28" s="36"/>
      <c r="F28" s="36"/>
      <c r="G28" s="36"/>
      <c r="H28" s="36"/>
      <c r="I28" s="36"/>
      <c r="J28" s="15" t="s">
        <v>2</v>
      </c>
      <c r="K28" s="190">
        <f>SUM(K20:K27)</f>
        <v>0</v>
      </c>
      <c r="M28" s="272" t="s">
        <v>230</v>
      </c>
      <c r="N28" s="2"/>
      <c r="O28" s="2"/>
      <c r="P28" s="2"/>
      <c r="Q28" s="2"/>
    </row>
    <row r="29" spans="2:17" ht="15" customHeight="1">
      <c r="B29" s="203" t="s">
        <v>164</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165</v>
      </c>
      <c r="C35" s="311" t="s">
        <v>168</v>
      </c>
      <c r="D35" s="311"/>
      <c r="E35" s="311"/>
      <c r="F35" s="311"/>
      <c r="G35" s="312"/>
      <c r="H35" s="312"/>
      <c r="I35" s="312"/>
      <c r="J35" s="313"/>
      <c r="K35" s="27" t="s">
        <v>11</v>
      </c>
    </row>
    <row r="36" spans="2:11" ht="15" customHeight="1">
      <c r="B36" s="28" t="s">
        <v>157</v>
      </c>
      <c r="C36" s="299"/>
      <c r="D36" s="300"/>
      <c r="E36" s="300"/>
      <c r="F36" s="300"/>
      <c r="G36" s="301"/>
      <c r="H36" s="301"/>
      <c r="I36" s="301"/>
      <c r="J36" s="327"/>
      <c r="K36" s="29"/>
    </row>
    <row r="37" spans="2:11" ht="15" customHeight="1">
      <c r="B37" s="63" t="s">
        <v>158</v>
      </c>
      <c r="C37" s="295"/>
      <c r="D37" s="296"/>
      <c r="E37" s="296"/>
      <c r="F37" s="296"/>
      <c r="G37" s="296"/>
      <c r="H37" s="296"/>
      <c r="I37" s="296"/>
      <c r="J37" s="304"/>
      <c r="K37" s="29"/>
    </row>
    <row r="38" spans="2:11" ht="15" customHeight="1">
      <c r="B38" s="28" t="s">
        <v>159</v>
      </c>
      <c r="C38" s="299"/>
      <c r="D38" s="300"/>
      <c r="E38" s="300"/>
      <c r="F38" s="300"/>
      <c r="G38" s="301"/>
      <c r="H38" s="301"/>
      <c r="I38" s="301"/>
      <c r="J38" s="327"/>
      <c r="K38" s="29"/>
    </row>
    <row r="39" spans="2:11" ht="15" customHeight="1">
      <c r="B39" s="63" t="s">
        <v>160</v>
      </c>
      <c r="C39" s="295"/>
      <c r="D39" s="296"/>
      <c r="E39" s="296"/>
      <c r="F39" s="296"/>
      <c r="G39" s="296"/>
      <c r="H39" s="296"/>
      <c r="I39" s="296"/>
      <c r="J39" s="304"/>
      <c r="K39" s="64"/>
    </row>
    <row r="40" spans="2:11" ht="15" customHeight="1">
      <c r="B40" s="28" t="s">
        <v>161</v>
      </c>
      <c r="C40" s="299"/>
      <c r="D40" s="300"/>
      <c r="E40" s="300"/>
      <c r="F40" s="300"/>
      <c r="G40" s="301"/>
      <c r="H40" s="301"/>
      <c r="I40" s="301"/>
      <c r="J40" s="327"/>
      <c r="K40" s="64"/>
    </row>
    <row r="41" spans="2:13" ht="15" customHeight="1">
      <c r="B41" s="63" t="s">
        <v>162</v>
      </c>
      <c r="C41" s="295"/>
      <c r="D41" s="296"/>
      <c r="E41" s="296"/>
      <c r="F41" s="296"/>
      <c r="G41" s="296"/>
      <c r="H41" s="296"/>
      <c r="I41" s="296"/>
      <c r="J41" s="304"/>
      <c r="K41" s="64"/>
      <c r="M41" s="212" t="s">
        <v>177</v>
      </c>
    </row>
    <row r="42" spans="2:13" ht="15" customHeight="1">
      <c r="B42" s="28" t="s">
        <v>163</v>
      </c>
      <c r="C42" s="299"/>
      <c r="D42" s="300"/>
      <c r="E42" s="300"/>
      <c r="F42" s="300"/>
      <c r="G42" s="301"/>
      <c r="H42" s="301"/>
      <c r="I42" s="301"/>
      <c r="J42" s="327"/>
      <c r="K42" s="64"/>
      <c r="M42" s="211" t="s">
        <v>223</v>
      </c>
    </row>
    <row r="43" spans="2:13" ht="15" customHeight="1">
      <c r="B43" s="63" t="s">
        <v>226</v>
      </c>
      <c r="C43" s="295"/>
      <c r="D43" s="296"/>
      <c r="E43" s="296"/>
      <c r="F43" s="296"/>
      <c r="G43" s="296"/>
      <c r="H43" s="296"/>
      <c r="I43" s="296"/>
      <c r="J43" s="304"/>
      <c r="K43" s="270"/>
      <c r="M43" s="210" t="s">
        <v>176</v>
      </c>
    </row>
    <row r="44" spans="2:13" ht="15" customHeight="1">
      <c r="B44" s="202"/>
      <c r="C44" s="36"/>
      <c r="D44" s="36"/>
      <c r="E44" s="36"/>
      <c r="F44" s="36"/>
      <c r="G44" s="36"/>
      <c r="H44" s="36"/>
      <c r="I44" s="36"/>
      <c r="J44" s="15" t="s">
        <v>2</v>
      </c>
      <c r="K44" s="190">
        <f>SUM(K36:K43)</f>
        <v>0</v>
      </c>
      <c r="M44" s="272" t="s">
        <v>230</v>
      </c>
    </row>
    <row r="45" spans="2:11" ht="15" customHeight="1">
      <c r="B45" s="203" t="s">
        <v>164</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166</v>
      </c>
      <c r="C52" s="311" t="s">
        <v>168</v>
      </c>
      <c r="D52" s="311"/>
      <c r="E52" s="311"/>
      <c r="F52" s="311"/>
      <c r="G52" s="312"/>
      <c r="H52" s="312"/>
      <c r="I52" s="312"/>
      <c r="J52" s="313"/>
      <c r="K52" s="27" t="s">
        <v>11</v>
      </c>
    </row>
    <row r="53" spans="2:11" ht="15" customHeight="1">
      <c r="B53" s="28" t="s">
        <v>157</v>
      </c>
      <c r="C53" s="299"/>
      <c r="D53" s="300"/>
      <c r="E53" s="300"/>
      <c r="F53" s="300"/>
      <c r="G53" s="301"/>
      <c r="H53" s="301"/>
      <c r="I53" s="301"/>
      <c r="J53" s="327"/>
      <c r="K53" s="29"/>
    </row>
    <row r="54" spans="2:11" ht="15" customHeight="1">
      <c r="B54" s="63" t="s">
        <v>158</v>
      </c>
      <c r="C54" s="295"/>
      <c r="D54" s="296"/>
      <c r="E54" s="296"/>
      <c r="F54" s="296"/>
      <c r="G54" s="296"/>
      <c r="H54" s="296"/>
      <c r="I54" s="296"/>
      <c r="J54" s="304"/>
      <c r="K54" s="29"/>
    </row>
    <row r="55" spans="2:11" ht="15" customHeight="1">
      <c r="B55" s="28" t="s">
        <v>159</v>
      </c>
      <c r="C55" s="299"/>
      <c r="D55" s="300"/>
      <c r="E55" s="300"/>
      <c r="F55" s="300"/>
      <c r="G55" s="301"/>
      <c r="H55" s="301"/>
      <c r="I55" s="301"/>
      <c r="J55" s="327"/>
      <c r="K55" s="29"/>
    </row>
    <row r="56" spans="2:11" ht="15" customHeight="1">
      <c r="B56" s="63" t="s">
        <v>160</v>
      </c>
      <c r="C56" s="295"/>
      <c r="D56" s="296"/>
      <c r="E56" s="296"/>
      <c r="F56" s="296"/>
      <c r="G56" s="296"/>
      <c r="H56" s="296"/>
      <c r="I56" s="296"/>
      <c r="J56" s="304"/>
      <c r="K56" s="64"/>
    </row>
    <row r="57" spans="2:11" ht="15" customHeight="1">
      <c r="B57" s="28" t="s">
        <v>161</v>
      </c>
      <c r="C57" s="299"/>
      <c r="D57" s="300"/>
      <c r="E57" s="300"/>
      <c r="F57" s="300"/>
      <c r="G57" s="301"/>
      <c r="H57" s="301"/>
      <c r="I57" s="301"/>
      <c r="J57" s="327"/>
      <c r="K57" s="64"/>
    </row>
    <row r="58" spans="2:13" ht="15" customHeight="1">
      <c r="B58" s="63" t="s">
        <v>162</v>
      </c>
      <c r="C58" s="295"/>
      <c r="D58" s="296"/>
      <c r="E58" s="296"/>
      <c r="F58" s="296"/>
      <c r="G58" s="296"/>
      <c r="H58" s="296"/>
      <c r="I58" s="296"/>
      <c r="J58" s="304"/>
      <c r="K58" s="64"/>
      <c r="M58" s="212" t="s">
        <v>177</v>
      </c>
    </row>
    <row r="59" spans="2:13" ht="15" customHeight="1">
      <c r="B59" s="28" t="s">
        <v>163</v>
      </c>
      <c r="C59" s="299"/>
      <c r="D59" s="300"/>
      <c r="E59" s="300"/>
      <c r="F59" s="300"/>
      <c r="G59" s="301"/>
      <c r="H59" s="301"/>
      <c r="I59" s="301"/>
      <c r="J59" s="327"/>
      <c r="K59" s="64"/>
      <c r="M59" s="211" t="s">
        <v>223</v>
      </c>
    </row>
    <row r="60" spans="2:13" ht="15" customHeight="1">
      <c r="B60" s="63" t="s">
        <v>226</v>
      </c>
      <c r="C60" s="295"/>
      <c r="D60" s="296"/>
      <c r="E60" s="296"/>
      <c r="F60" s="296"/>
      <c r="G60" s="296"/>
      <c r="H60" s="296"/>
      <c r="I60" s="296"/>
      <c r="J60" s="304"/>
      <c r="K60" s="270"/>
      <c r="M60" s="210" t="s">
        <v>176</v>
      </c>
    </row>
    <row r="61" spans="2:13" ht="15" customHeight="1">
      <c r="B61" s="202"/>
      <c r="C61" s="36"/>
      <c r="D61" s="36"/>
      <c r="E61" s="36"/>
      <c r="F61" s="36"/>
      <c r="G61" s="36"/>
      <c r="H61" s="36"/>
      <c r="I61" s="36"/>
      <c r="J61" s="15" t="s">
        <v>2</v>
      </c>
      <c r="K61" s="190">
        <f>SUM(K53:K60)</f>
        <v>0</v>
      </c>
      <c r="M61" s="272" t="s">
        <v>230</v>
      </c>
    </row>
    <row r="62" spans="2:11" ht="15" customHeight="1">
      <c r="B62" s="203" t="s">
        <v>164</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41:J41"/>
    <mergeCell ref="C42:J42"/>
    <mergeCell ref="C19:J19"/>
    <mergeCell ref="C20:J20"/>
    <mergeCell ref="C21:J21"/>
    <mergeCell ref="C22:J22"/>
    <mergeCell ref="C23:J23"/>
    <mergeCell ref="C24:J24"/>
    <mergeCell ref="C25:J25"/>
    <mergeCell ref="C26:J26"/>
    <mergeCell ref="C40:J40"/>
    <mergeCell ref="C15:K15"/>
    <mergeCell ref="C16:K16"/>
    <mergeCell ref="C35:J35"/>
    <mergeCell ref="C36:J36"/>
    <mergeCell ref="C27:J27"/>
    <mergeCell ref="I1:J1"/>
    <mergeCell ref="I2:J2"/>
    <mergeCell ref="I3:J3"/>
    <mergeCell ref="B5:C5"/>
    <mergeCell ref="C38:J38"/>
    <mergeCell ref="C39:J39"/>
    <mergeCell ref="B6:B7"/>
    <mergeCell ref="C6:G7"/>
    <mergeCell ref="C13:K13"/>
    <mergeCell ref="C52:J52"/>
    <mergeCell ref="C17:K17"/>
    <mergeCell ref="C12:K12"/>
    <mergeCell ref="J7:K7"/>
    <mergeCell ref="G10:J10"/>
    <mergeCell ref="C14:K14"/>
    <mergeCell ref="C11:K11"/>
    <mergeCell ref="C43:J43"/>
    <mergeCell ref="C37:J37"/>
    <mergeCell ref="C60:J60"/>
    <mergeCell ref="C57:J57"/>
    <mergeCell ref="C58:J58"/>
    <mergeCell ref="C59:J59"/>
    <mergeCell ref="C53:J53"/>
    <mergeCell ref="C54:J54"/>
    <mergeCell ref="C55:J55"/>
    <mergeCell ref="C56:J56"/>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192</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61" t="s">
        <v>193</v>
      </c>
      <c r="C3" s="361"/>
      <c r="D3" s="361"/>
      <c r="E3" s="361"/>
      <c r="F3" s="361"/>
      <c r="G3" s="361"/>
      <c r="H3" s="361"/>
      <c r="I3" s="361"/>
      <c r="J3" s="236"/>
      <c r="K3" s="236"/>
      <c r="L3" s="236"/>
      <c r="M3" s="236"/>
      <c r="N3" s="236"/>
      <c r="O3" s="236"/>
      <c r="P3" s="236"/>
      <c r="Q3" s="236"/>
      <c r="R3" s="236"/>
      <c r="S3" s="236"/>
      <c r="T3" s="236"/>
    </row>
    <row r="4" spans="1:20" ht="12.75">
      <c r="A4" s="236"/>
      <c r="B4" s="361"/>
      <c r="C4" s="361"/>
      <c r="D4" s="361"/>
      <c r="E4" s="361"/>
      <c r="F4" s="361"/>
      <c r="G4" s="361"/>
      <c r="H4" s="361"/>
      <c r="I4" s="361"/>
      <c r="J4" s="236"/>
      <c r="K4" s="236"/>
      <c r="L4" s="236"/>
      <c r="M4" s="236"/>
      <c r="N4" s="236"/>
      <c r="O4" s="236"/>
      <c r="P4" s="236"/>
      <c r="Q4" s="236"/>
      <c r="R4" s="236"/>
      <c r="S4" s="236"/>
      <c r="T4" s="236"/>
    </row>
    <row r="5" spans="1:20" ht="12.75">
      <c r="A5" s="236"/>
      <c r="B5" s="361"/>
      <c r="C5" s="361"/>
      <c r="D5" s="361"/>
      <c r="E5" s="361"/>
      <c r="F5" s="361"/>
      <c r="G5" s="361"/>
      <c r="H5" s="361"/>
      <c r="I5" s="361"/>
      <c r="J5" s="236"/>
      <c r="K5" s="236"/>
      <c r="L5" s="236"/>
      <c r="M5" s="236"/>
      <c r="N5" s="236"/>
      <c r="O5" s="236"/>
      <c r="P5" s="236"/>
      <c r="Q5" s="236"/>
      <c r="R5" s="236"/>
      <c r="S5" s="236"/>
      <c r="T5" s="236"/>
    </row>
    <row r="6" spans="1:20" ht="12.75">
      <c r="A6" s="236"/>
      <c r="B6" s="362"/>
      <c r="C6" s="362"/>
      <c r="D6" s="362"/>
      <c r="E6" s="362"/>
      <c r="F6" s="362"/>
      <c r="G6" s="362"/>
      <c r="H6" s="362"/>
      <c r="I6" s="362"/>
      <c r="J6" s="236"/>
      <c r="K6" s="236"/>
      <c r="L6" s="236"/>
      <c r="M6" s="236"/>
      <c r="N6" s="236"/>
      <c r="O6" s="236"/>
      <c r="P6" s="236"/>
      <c r="Q6" s="236"/>
      <c r="R6" s="236"/>
      <c r="S6" s="236"/>
      <c r="T6" s="236"/>
    </row>
    <row r="7" spans="1:20" ht="14.25">
      <c r="A7" s="236"/>
      <c r="B7" s="238" t="s">
        <v>194</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195</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63" t="s">
        <v>196</v>
      </c>
      <c r="D11" s="364"/>
      <c r="E11" s="364"/>
      <c r="F11" s="364"/>
      <c r="G11" s="364"/>
      <c r="H11" s="364"/>
      <c r="I11" s="365"/>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197</v>
      </c>
      <c r="J13" s="236"/>
      <c r="K13" s="236"/>
      <c r="L13" s="236"/>
      <c r="M13" s="236"/>
      <c r="N13" s="236"/>
      <c r="O13" s="236"/>
      <c r="P13" s="236"/>
      <c r="Q13" s="236"/>
      <c r="R13" s="236"/>
      <c r="S13" s="236"/>
      <c r="T13" s="236"/>
    </row>
    <row r="14" spans="1:20" ht="13.5">
      <c r="A14" s="236"/>
      <c r="C14" s="237" t="s">
        <v>198</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199</v>
      </c>
      <c r="J16" s="236"/>
      <c r="K16" s="236"/>
      <c r="L16" s="236"/>
      <c r="M16" s="236"/>
      <c r="N16" s="236"/>
      <c r="O16" s="236"/>
      <c r="P16" s="236"/>
      <c r="Q16" s="236"/>
      <c r="R16" s="236"/>
      <c r="S16" s="236"/>
      <c r="T16" s="236"/>
    </row>
    <row r="17" spans="1:20" ht="13.5">
      <c r="A17" s="236"/>
      <c r="C17" s="242" t="s">
        <v>200</v>
      </c>
      <c r="J17" s="236"/>
      <c r="K17" s="236"/>
      <c r="L17" s="236"/>
      <c r="M17" s="236"/>
      <c r="N17" s="236"/>
      <c r="O17" s="236"/>
      <c r="P17" s="236"/>
      <c r="Q17" s="236"/>
      <c r="R17" s="236"/>
      <c r="S17" s="236"/>
      <c r="T17" s="236"/>
    </row>
    <row r="18" spans="1:20" ht="13.5">
      <c r="A18" s="236"/>
      <c r="C18" s="236" t="s">
        <v>201</v>
      </c>
      <c r="J18" s="236"/>
      <c r="K18" s="236"/>
      <c r="L18" s="236"/>
      <c r="M18" s="236"/>
      <c r="N18" s="236"/>
      <c r="O18" s="236"/>
      <c r="P18" s="236"/>
      <c r="Q18" s="236"/>
      <c r="R18" s="236"/>
      <c r="S18" s="236"/>
      <c r="T18" s="236"/>
    </row>
    <row r="19" spans="1:20" ht="13.5">
      <c r="A19" s="236"/>
      <c r="C19" s="236" t="s">
        <v>202</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203</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204</v>
      </c>
      <c r="D23" s="243"/>
      <c r="E23" s="243"/>
      <c r="J23" s="236"/>
      <c r="K23" s="236"/>
      <c r="L23" s="236"/>
      <c r="M23" s="236"/>
      <c r="N23" s="236"/>
      <c r="O23" s="236"/>
      <c r="P23" s="236"/>
      <c r="Q23" s="236"/>
      <c r="R23" s="236"/>
      <c r="S23" s="236"/>
      <c r="T23" s="236"/>
    </row>
    <row r="24" spans="1:20" ht="6" customHeight="1">
      <c r="A24" s="236"/>
      <c r="C24" s="242"/>
      <c r="D24" s="242"/>
      <c r="E24" s="242"/>
      <c r="J24" s="236"/>
      <c r="K24" s="236"/>
      <c r="L24" s="236"/>
      <c r="M24" s="236"/>
      <c r="N24" s="236"/>
      <c r="O24" s="236"/>
      <c r="P24" s="236"/>
      <c r="Q24" s="236"/>
      <c r="R24" s="236"/>
      <c r="S24" s="236"/>
      <c r="T24" s="236"/>
    </row>
    <row r="25" spans="1:20" ht="12.75">
      <c r="A25" s="236"/>
      <c r="C25" s="366" t="s">
        <v>205</v>
      </c>
      <c r="D25" s="367"/>
      <c r="E25" s="367"/>
      <c r="F25" s="367"/>
      <c r="G25" s="367"/>
      <c r="H25" s="367"/>
      <c r="I25" s="367"/>
      <c r="J25" s="236"/>
      <c r="K25" s="236"/>
      <c r="L25" s="236"/>
      <c r="M25" s="236"/>
      <c r="N25" s="236"/>
      <c r="O25" s="236"/>
      <c r="P25" s="236"/>
      <c r="Q25" s="236"/>
      <c r="R25" s="236"/>
      <c r="S25" s="236"/>
      <c r="T25" s="236"/>
    </row>
    <row r="26" spans="1:20" ht="12.75">
      <c r="A26" s="236"/>
      <c r="C26" s="367"/>
      <c r="D26" s="367"/>
      <c r="E26" s="367"/>
      <c r="F26" s="367"/>
      <c r="G26" s="367"/>
      <c r="H26" s="367"/>
      <c r="I26" s="367"/>
      <c r="J26" s="236"/>
      <c r="K26" s="236"/>
      <c r="L26" s="236"/>
      <c r="M26" s="236"/>
      <c r="N26" s="236"/>
      <c r="O26" s="236"/>
      <c r="P26" s="236"/>
      <c r="Q26" s="236"/>
      <c r="R26" s="236"/>
      <c r="S26" s="236"/>
      <c r="T26" s="236"/>
    </row>
    <row r="27" spans="1:20" ht="15" customHeight="1">
      <c r="A27" s="236"/>
      <c r="C27" s="367"/>
      <c r="D27" s="367"/>
      <c r="E27" s="367"/>
      <c r="F27" s="367"/>
      <c r="G27" s="367"/>
      <c r="H27" s="367"/>
      <c r="I27" s="367"/>
      <c r="J27" s="236"/>
      <c r="K27" s="236"/>
      <c r="L27" s="236"/>
      <c r="M27" s="236"/>
      <c r="N27" s="236"/>
      <c r="O27" s="236"/>
      <c r="P27" s="236"/>
      <c r="Q27" s="236"/>
      <c r="R27" s="236"/>
      <c r="S27" s="236"/>
      <c r="T27" s="236"/>
    </row>
    <row r="28" spans="1:20" ht="38.25" customHeight="1">
      <c r="A28" s="236"/>
      <c r="C28" s="367"/>
      <c r="D28" s="367"/>
      <c r="E28" s="367"/>
      <c r="F28" s="367"/>
      <c r="G28" s="367"/>
      <c r="H28" s="367"/>
      <c r="I28" s="367"/>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206</v>
      </c>
      <c r="F30" s="237" t="s">
        <v>207</v>
      </c>
      <c r="J30" s="236"/>
      <c r="K30" s="236"/>
      <c r="L30" s="236"/>
      <c r="M30" s="236"/>
      <c r="N30" s="236"/>
      <c r="O30" s="236"/>
      <c r="P30" s="236"/>
      <c r="Q30" s="236"/>
      <c r="R30" s="236"/>
      <c r="S30" s="236"/>
      <c r="T30" s="236"/>
    </row>
    <row r="31" spans="1:20" ht="13.5">
      <c r="A31" s="236"/>
      <c r="C31" s="237" t="s">
        <v>208</v>
      </c>
      <c r="D31" s="244">
        <v>52500</v>
      </c>
      <c r="F31" s="237" t="s">
        <v>209</v>
      </c>
      <c r="G31" s="244">
        <v>50000</v>
      </c>
      <c r="J31" s="236"/>
      <c r="K31" s="236"/>
      <c r="L31" s="236"/>
      <c r="M31" s="236"/>
      <c r="N31" s="236"/>
      <c r="O31" s="236"/>
      <c r="P31" s="236"/>
      <c r="Q31" s="236"/>
      <c r="R31" s="236"/>
      <c r="S31" s="236"/>
      <c r="T31" s="236"/>
    </row>
    <row r="32" spans="1:20" ht="13.5">
      <c r="A32" s="236"/>
      <c r="C32" s="245" t="s">
        <v>185</v>
      </c>
      <c r="D32" s="246">
        <v>-5360</v>
      </c>
      <c r="F32" s="237" t="s">
        <v>185</v>
      </c>
      <c r="G32" s="244">
        <v>-5105</v>
      </c>
      <c r="J32" s="236"/>
      <c r="K32" s="236"/>
      <c r="L32" s="236"/>
      <c r="M32" s="236"/>
      <c r="N32" s="236"/>
      <c r="O32" s="236"/>
      <c r="P32" s="236"/>
      <c r="Q32" s="236"/>
      <c r="R32" s="236"/>
      <c r="S32" s="236"/>
      <c r="T32" s="236"/>
    </row>
    <row r="33" spans="1:20" ht="13.5">
      <c r="A33" s="236"/>
      <c r="C33" s="237" t="s">
        <v>186</v>
      </c>
      <c r="D33" s="244">
        <v>47140</v>
      </c>
      <c r="F33" s="245" t="s">
        <v>210</v>
      </c>
      <c r="G33" s="246">
        <v>2500</v>
      </c>
      <c r="J33" s="236"/>
      <c r="K33" s="236"/>
      <c r="L33" s="236"/>
      <c r="M33" s="236"/>
      <c r="N33" s="236"/>
      <c r="O33" s="236"/>
      <c r="P33" s="236"/>
      <c r="Q33" s="236"/>
      <c r="R33" s="236"/>
      <c r="S33" s="236"/>
      <c r="T33" s="236"/>
    </row>
    <row r="34" spans="1:20" ht="13.5">
      <c r="A34" s="236"/>
      <c r="F34" s="237" t="s">
        <v>186</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211</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212</v>
      </c>
      <c r="D38" s="242"/>
      <c r="E38" s="242"/>
      <c r="J38" s="236"/>
      <c r="K38" s="236"/>
      <c r="L38" s="236"/>
      <c r="M38" s="236"/>
      <c r="N38" s="236"/>
      <c r="O38" s="236"/>
      <c r="P38" s="236"/>
      <c r="Q38" s="236"/>
      <c r="R38" s="236"/>
      <c r="S38" s="236"/>
      <c r="T38" s="236"/>
    </row>
    <row r="39" spans="1:20" ht="13.5">
      <c r="A39" s="236"/>
      <c r="C39" s="237" t="s">
        <v>213</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214</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68" t="s">
        <v>215</v>
      </c>
      <c r="D43" s="369"/>
      <c r="E43" s="369"/>
      <c r="F43" s="369"/>
      <c r="G43" s="369"/>
      <c r="H43" s="369"/>
      <c r="I43" s="369"/>
      <c r="J43" s="236"/>
      <c r="K43" s="236"/>
      <c r="L43" s="236"/>
      <c r="M43" s="236"/>
      <c r="N43" s="236"/>
      <c r="O43" s="236"/>
      <c r="P43" s="236"/>
      <c r="Q43" s="236"/>
      <c r="R43" s="236"/>
      <c r="S43" s="236"/>
      <c r="T43" s="236"/>
    </row>
    <row r="44" spans="1:20" ht="13.5">
      <c r="A44" s="236"/>
      <c r="C44" s="153" t="s">
        <v>216</v>
      </c>
      <c r="D44" s="248" t="s">
        <v>184</v>
      </c>
      <c r="E44" s="248" t="s">
        <v>185</v>
      </c>
      <c r="F44" s="249" t="s">
        <v>190</v>
      </c>
      <c r="G44" s="250"/>
      <c r="J44" s="236"/>
      <c r="K44" s="236"/>
      <c r="L44" s="236"/>
      <c r="M44" s="236"/>
      <c r="N44" s="236"/>
      <c r="O44" s="236"/>
      <c r="P44" s="236"/>
      <c r="Q44" s="236"/>
      <c r="R44" s="236"/>
      <c r="S44" s="236"/>
      <c r="T44" s="236"/>
    </row>
    <row r="45" spans="1:20" ht="13.5">
      <c r="A45" s="236"/>
      <c r="C45" s="153" t="s">
        <v>217</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218</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219</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220</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221</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1">
      <selection activeCell="A1" sqref="A1"/>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182</v>
      </c>
      <c r="B1" s="214"/>
      <c r="C1" s="214"/>
      <c r="D1" s="214"/>
      <c r="E1" s="214"/>
      <c r="F1" s="214"/>
      <c r="G1" s="214"/>
    </row>
    <row r="2" spans="1:8" ht="18.75">
      <c r="A2" s="214"/>
      <c r="B2" s="214"/>
      <c r="C2" s="214"/>
      <c r="D2" s="215"/>
      <c r="E2" s="214"/>
      <c r="F2" s="214"/>
      <c r="G2" s="214"/>
      <c r="H2" s="214"/>
    </row>
    <row r="3" spans="1:8" ht="17.25">
      <c r="A3" s="216"/>
      <c r="B3" s="217" t="s">
        <v>183</v>
      </c>
      <c r="C3" s="217"/>
      <c r="D3" s="216"/>
      <c r="E3" s="216"/>
      <c r="F3" s="216"/>
      <c r="G3" s="216"/>
      <c r="H3" s="216"/>
    </row>
    <row r="4" spans="1:8" ht="19.5" thickBot="1">
      <c r="A4" s="214"/>
      <c r="B4" s="218"/>
      <c r="C4" s="218"/>
      <c r="D4" s="214"/>
      <c r="E4" s="214"/>
      <c r="F4" s="214"/>
      <c r="G4" s="214"/>
      <c r="H4" s="214"/>
    </row>
    <row r="5" spans="1:8" ht="18.75">
      <c r="A5" s="214"/>
      <c r="B5" s="219" t="s">
        <v>184</v>
      </c>
      <c r="C5" s="220" t="s">
        <v>185</v>
      </c>
      <c r="D5" s="221" t="s">
        <v>186</v>
      </c>
      <c r="E5" s="214"/>
      <c r="F5" s="214"/>
      <c r="G5" s="214"/>
      <c r="H5" s="214"/>
    </row>
    <row r="6" spans="1:8" ht="19.5" thickBot="1">
      <c r="A6" s="214"/>
      <c r="B6" s="222">
        <v>18933</v>
      </c>
      <c r="C6" s="223">
        <f>ROUNDDOWN(IF(B6&gt;1000000,1000000*0.1021+(B6-1000000)*0.2042,B6*0.1021),0)</f>
        <v>1933</v>
      </c>
      <c r="D6" s="224">
        <f>B6-C6</f>
        <v>17000</v>
      </c>
      <c r="E6" s="214"/>
      <c r="F6" s="214"/>
      <c r="G6" s="214"/>
      <c r="H6" s="214"/>
    </row>
    <row r="7" spans="1:8" ht="18.75">
      <c r="A7" s="214"/>
      <c r="B7" s="225" t="s">
        <v>187</v>
      </c>
      <c r="C7" s="226"/>
      <c r="D7" s="226"/>
      <c r="E7" s="214"/>
      <c r="F7" s="214"/>
      <c r="G7" s="214"/>
      <c r="H7" s="214"/>
    </row>
    <row r="8" spans="1:8" ht="19.5" thickBot="1">
      <c r="A8" s="214"/>
      <c r="B8" s="225"/>
      <c r="C8" s="226"/>
      <c r="D8" s="226"/>
      <c r="E8" s="214"/>
      <c r="F8" s="214"/>
      <c r="G8" s="214"/>
      <c r="H8" s="214"/>
    </row>
    <row r="9" spans="1:8" ht="20.25" thickBot="1" thickTop="1">
      <c r="A9" s="214"/>
      <c r="B9" s="227"/>
      <c r="C9" s="275"/>
      <c r="D9" s="276" t="s">
        <v>242</v>
      </c>
      <c r="E9" s="214"/>
      <c r="F9" s="214"/>
      <c r="G9" s="214"/>
      <c r="H9" s="214"/>
    </row>
    <row r="10" spans="1:8" ht="18.75" thickBot="1" thickTop="1">
      <c r="A10" s="262"/>
      <c r="B10" s="263" t="s">
        <v>188</v>
      </c>
      <c r="C10" s="256"/>
      <c r="D10" s="257"/>
      <c r="E10" s="256"/>
      <c r="F10" s="257"/>
      <c r="G10" s="257"/>
      <c r="H10" s="258"/>
    </row>
    <row r="11" spans="1:8" ht="20.25" thickBot="1" thickTop="1">
      <c r="A11" s="264"/>
      <c r="B11" s="254" t="s">
        <v>222</v>
      </c>
      <c r="C11" s="255"/>
      <c r="D11" s="253"/>
      <c r="E11" s="253"/>
      <c r="F11" s="370" t="s">
        <v>236</v>
      </c>
      <c r="G11" s="371"/>
      <c r="H11" s="372"/>
    </row>
    <row r="12" spans="1:8" ht="18.75">
      <c r="A12" s="264"/>
      <c r="B12" s="281" t="s">
        <v>184</v>
      </c>
      <c r="C12" s="267" t="s">
        <v>185</v>
      </c>
      <c r="D12" s="268" t="s">
        <v>186</v>
      </c>
      <c r="E12" s="253"/>
      <c r="F12" s="373"/>
      <c r="G12" s="374"/>
      <c r="H12" s="375"/>
    </row>
    <row r="13" spans="1:8" ht="19.5" thickBot="1">
      <c r="A13" s="265"/>
      <c r="B13" s="282">
        <f>ROUNDDOWN(IF(D13&gt;897900,897900/0.8979+(D13-897900)/0.7958,D13/0.8979),0)</f>
        <v>22274</v>
      </c>
      <c r="C13" s="259">
        <f>ROUNDDOWN(IF(B13&gt;1000000,1000000*0.1021+(B13-1000000)*0.2042,B13*0.1021),0)</f>
        <v>2274</v>
      </c>
      <c r="D13" s="260">
        <v>20000</v>
      </c>
      <c r="E13" s="261"/>
      <c r="F13" s="376"/>
      <c r="G13" s="377"/>
      <c r="H13" s="378"/>
    </row>
    <row r="14" spans="1:8" ht="20.25" thickBot="1" thickTop="1">
      <c r="A14" s="214"/>
      <c r="B14" s="227"/>
      <c r="C14" s="214"/>
      <c r="D14" s="214"/>
      <c r="E14" s="214"/>
      <c r="F14" s="214"/>
      <c r="G14" s="214"/>
      <c r="H14" s="214"/>
    </row>
    <row r="15" spans="1:8" ht="18.75" thickBot="1" thickTop="1">
      <c r="A15" s="262"/>
      <c r="B15" s="263" t="s">
        <v>188</v>
      </c>
      <c r="C15" s="256"/>
      <c r="D15" s="257"/>
      <c r="E15" s="256"/>
      <c r="F15" s="257"/>
      <c r="G15" s="257"/>
      <c r="H15" s="258"/>
    </row>
    <row r="16" spans="1:8" ht="20.25" thickBot="1" thickTop="1">
      <c r="A16" s="264"/>
      <c r="B16" s="254" t="s">
        <v>222</v>
      </c>
      <c r="C16" s="255"/>
      <c r="D16" s="253"/>
      <c r="E16" s="253"/>
      <c r="F16" s="370" t="s">
        <v>237</v>
      </c>
      <c r="G16" s="371"/>
      <c r="H16" s="372"/>
    </row>
    <row r="17" spans="1:8" ht="18.75">
      <c r="A17" s="264"/>
      <c r="B17" s="281" t="s">
        <v>184</v>
      </c>
      <c r="C17" s="267" t="s">
        <v>185</v>
      </c>
      <c r="D17" s="268" t="s">
        <v>186</v>
      </c>
      <c r="E17" s="253"/>
      <c r="F17" s="373"/>
      <c r="G17" s="374"/>
      <c r="H17" s="375"/>
    </row>
    <row r="18" spans="1:8" ht="19.5" thickBot="1">
      <c r="A18" s="265"/>
      <c r="B18" s="282">
        <f>ROUNDDOWN(IF(D18&gt;897900,897900/0.8979+(D18-897900)/0.7958,D18/0.8979),0)</f>
        <v>18933</v>
      </c>
      <c r="C18" s="259">
        <f>ROUNDDOWN(IF(B18&gt;1000000,1000000*0.1021+(B18-1000000)*0.2042,B18*0.1021),0)</f>
        <v>1933</v>
      </c>
      <c r="D18" s="260">
        <v>17000</v>
      </c>
      <c r="E18" s="261"/>
      <c r="F18" s="376"/>
      <c r="G18" s="377"/>
      <c r="H18" s="378"/>
    </row>
    <row r="19" spans="1:8" ht="20.25" thickBot="1" thickTop="1">
      <c r="A19" s="214"/>
      <c r="B19" s="214"/>
      <c r="C19" s="214"/>
      <c r="D19" s="214"/>
      <c r="E19" s="214"/>
      <c r="F19" s="214"/>
      <c r="G19" s="214"/>
      <c r="H19" s="214"/>
    </row>
    <row r="20" spans="1:8" ht="18.75" thickBot="1" thickTop="1">
      <c r="A20" s="262"/>
      <c r="B20" s="263" t="s">
        <v>188</v>
      </c>
      <c r="C20" s="256"/>
      <c r="D20" s="257"/>
      <c r="E20" s="256"/>
      <c r="F20" s="257"/>
      <c r="G20" s="257"/>
      <c r="H20" s="258"/>
    </row>
    <row r="21" spans="1:8" ht="20.25" thickBot="1" thickTop="1">
      <c r="A21" s="264"/>
      <c r="B21" s="254" t="s">
        <v>222</v>
      </c>
      <c r="C21" s="255"/>
      <c r="D21" s="253"/>
      <c r="E21" s="253"/>
      <c r="F21" s="370" t="s">
        <v>241</v>
      </c>
      <c r="G21" s="371"/>
      <c r="H21" s="372"/>
    </row>
    <row r="22" spans="1:8" ht="18.75">
      <c r="A22" s="264"/>
      <c r="B22" s="273" t="s">
        <v>238</v>
      </c>
      <c r="C22" s="279" t="s">
        <v>239</v>
      </c>
      <c r="D22" s="274" t="s">
        <v>240</v>
      </c>
      <c r="E22" s="253"/>
      <c r="F22" s="373"/>
      <c r="G22" s="374"/>
      <c r="H22" s="375"/>
    </row>
    <row r="23" spans="1:8" ht="19.5" thickBot="1">
      <c r="A23" s="265"/>
      <c r="B23" s="266">
        <f>+B13+B18</f>
        <v>41207</v>
      </c>
      <c r="C23" s="277">
        <f>+C13+C18</f>
        <v>4207</v>
      </c>
      <c r="D23" s="278">
        <f>+D13+D18</f>
        <v>37000</v>
      </c>
      <c r="E23" s="261"/>
      <c r="F23" s="376"/>
      <c r="G23" s="377"/>
      <c r="H23" s="378"/>
    </row>
    <row r="24" spans="1:8" ht="19.5" thickTop="1">
      <c r="A24" s="214"/>
      <c r="B24" s="214"/>
      <c r="C24" s="214"/>
      <c r="D24" s="214"/>
      <c r="E24" s="214"/>
      <c r="F24" s="214"/>
      <c r="G24" s="214"/>
      <c r="H24" s="214"/>
    </row>
    <row r="25" spans="1:8" ht="18.75">
      <c r="A25" s="214"/>
      <c r="B25" s="214"/>
      <c r="C25" s="214"/>
      <c r="D25" s="214"/>
      <c r="E25" s="214"/>
      <c r="F25" s="214"/>
      <c r="G25" s="214"/>
      <c r="H25" s="214"/>
    </row>
    <row r="26" spans="1:8" ht="18.75">
      <c r="A26" s="214"/>
      <c r="B26" s="214"/>
      <c r="C26" s="214"/>
      <c r="D26" s="214"/>
      <c r="E26" s="214"/>
      <c r="F26" s="214"/>
      <c r="G26" s="214"/>
      <c r="H26" s="214"/>
    </row>
    <row r="27" spans="1:8" ht="17.25">
      <c r="A27" s="216"/>
      <c r="B27" s="216" t="s">
        <v>189</v>
      </c>
      <c r="C27" s="216"/>
      <c r="D27" s="216"/>
      <c r="E27" s="216"/>
      <c r="F27" s="216"/>
      <c r="G27" s="216"/>
      <c r="H27" s="216"/>
    </row>
    <row r="28" spans="1:8" ht="19.5" thickBot="1">
      <c r="A28" s="214"/>
      <c r="B28" s="218"/>
      <c r="C28" s="218"/>
      <c r="D28" s="214"/>
      <c r="E28" s="214"/>
      <c r="F28" s="214"/>
      <c r="G28" s="214"/>
      <c r="H28" s="214"/>
    </row>
    <row r="29" spans="1:8" ht="18.75">
      <c r="A29" s="214"/>
      <c r="B29" s="219" t="s">
        <v>184</v>
      </c>
      <c r="C29" s="220" t="s">
        <v>185</v>
      </c>
      <c r="D29" s="221" t="s">
        <v>190</v>
      </c>
      <c r="E29" s="214"/>
      <c r="F29" s="214"/>
      <c r="G29" s="214"/>
      <c r="H29" s="214"/>
    </row>
    <row r="30" spans="1:8" ht="19.5" thickBot="1">
      <c r="A30" s="214"/>
      <c r="B30" s="222">
        <v>18831</v>
      </c>
      <c r="C30" s="223">
        <f>ROUNDDOWN(IF(B30&gt;1050000,1050000/1.05*0.1021+(B30-1050000)/1.05*0.2042,B30/1.05*0.1021),0)</f>
        <v>1831</v>
      </c>
      <c r="D30" s="224">
        <f>B30-C30</f>
        <v>17000</v>
      </c>
      <c r="E30" s="214"/>
      <c r="F30" s="214"/>
      <c r="G30" s="214"/>
      <c r="H30" s="214"/>
    </row>
    <row r="31" spans="1:8" ht="18.75">
      <c r="A31" s="214"/>
      <c r="B31" s="225" t="s">
        <v>187</v>
      </c>
      <c r="C31" s="226"/>
      <c r="D31" s="226"/>
      <c r="E31" s="214"/>
      <c r="F31" s="214"/>
      <c r="G31" s="214"/>
      <c r="H31" s="214"/>
    </row>
    <row r="32" spans="1:8" ht="18.75">
      <c r="A32" s="214"/>
      <c r="B32" s="227"/>
      <c r="C32" s="226"/>
      <c r="D32" s="226"/>
      <c r="E32" s="214"/>
      <c r="F32" s="214"/>
      <c r="G32" s="214"/>
      <c r="H32" s="214"/>
    </row>
    <row r="33" spans="1:8" ht="17.25">
      <c r="A33" s="216"/>
      <c r="B33" s="216" t="s">
        <v>191</v>
      </c>
      <c r="C33" s="216"/>
      <c r="D33" s="216"/>
      <c r="E33" s="216"/>
      <c r="F33" s="216"/>
      <c r="G33" s="216"/>
      <c r="H33" s="216"/>
    </row>
    <row r="34" spans="1:8" ht="19.5" thickBot="1">
      <c r="A34" s="214"/>
      <c r="B34" s="218"/>
      <c r="C34" s="218"/>
      <c r="D34" s="214"/>
      <c r="E34" s="214"/>
      <c r="F34" s="214"/>
      <c r="G34" s="214"/>
      <c r="H34" s="214"/>
    </row>
    <row r="35" spans="1:8" ht="18.75">
      <c r="A35" s="214"/>
      <c r="B35" s="219" t="s">
        <v>184</v>
      </c>
      <c r="C35" s="220" t="s">
        <v>185</v>
      </c>
      <c r="D35" s="221" t="s">
        <v>190</v>
      </c>
      <c r="E35" s="214"/>
      <c r="F35" s="214"/>
      <c r="G35" s="214"/>
      <c r="H35" s="214"/>
    </row>
    <row r="36" spans="1:8" ht="19.5" thickBot="1">
      <c r="A36" s="214"/>
      <c r="B36" s="228">
        <f>ROUNDDOWN(IF(D36&gt;947900,947900/0.9479*1.05+(D36-947900)/0.8458*1.05,D36/0.9479*1.05),0)</f>
        <v>18831</v>
      </c>
      <c r="C36" s="223">
        <f>ROUNDDOWN(IF(B36&gt;1050000,1050000/1.05*0.1021+(B36-1050000)/1.05*0.2042,B36/1.05*0.1021),0)</f>
        <v>1831</v>
      </c>
      <c r="D36" s="229">
        <v>17000</v>
      </c>
      <c r="E36" s="214"/>
      <c r="F36" s="214"/>
      <c r="G36" s="214"/>
      <c r="H36" s="214"/>
    </row>
    <row r="37" spans="1:8" ht="18.75">
      <c r="A37" s="214"/>
      <c r="B37" s="227"/>
      <c r="C37" s="214"/>
      <c r="D37" s="214"/>
      <c r="E37" s="214"/>
      <c r="F37" s="214"/>
      <c r="G37" s="214"/>
      <c r="H37" s="214"/>
    </row>
    <row r="38" spans="1:7" ht="17.25">
      <c r="A38" s="230"/>
      <c r="B38" s="230"/>
      <c r="C38" s="230"/>
      <c r="D38" s="230"/>
      <c r="E38" s="230"/>
      <c r="F38" s="230"/>
      <c r="G38" s="230"/>
    </row>
    <row r="39" spans="1:7" ht="17.25">
      <c r="A39" s="230"/>
      <c r="B39" s="230"/>
      <c r="C39" s="230"/>
      <c r="D39" s="230"/>
      <c r="E39" s="230"/>
      <c r="F39" s="230"/>
      <c r="G39" s="230"/>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2" t="s">
        <v>77</v>
      </c>
      <c r="D1" s="403"/>
      <c r="E1" s="403"/>
      <c r="F1" s="403"/>
      <c r="G1" s="17"/>
      <c r="H1" s="21"/>
    </row>
    <row r="2" spans="2:8" ht="15" customHeight="1">
      <c r="B2" s="404"/>
      <c r="C2" s="403"/>
      <c r="D2" s="403"/>
      <c r="E2" s="403"/>
      <c r="F2" s="403"/>
      <c r="G2" s="79"/>
      <c r="H2" s="22"/>
    </row>
    <row r="3" spans="2:8" ht="13.5" customHeight="1">
      <c r="B3" s="292"/>
      <c r="C3" s="403"/>
      <c r="D3" s="403"/>
      <c r="E3" s="403"/>
      <c r="F3" s="403"/>
      <c r="G3" s="79"/>
      <c r="H3" s="73"/>
    </row>
    <row r="4" spans="2:8" s="2" customFormat="1" ht="13.5">
      <c r="B4" s="24"/>
      <c r="C4" s="24"/>
      <c r="D4" s="24"/>
      <c r="E4" s="19"/>
      <c r="F4" s="20"/>
      <c r="G4" s="20"/>
      <c r="H4" s="21"/>
    </row>
    <row r="5" spans="2:8" s="2" customFormat="1" ht="17.25">
      <c r="B5" s="405" t="s">
        <v>250</v>
      </c>
      <c r="C5" s="318"/>
      <c r="D5" s="318"/>
      <c r="E5" s="318"/>
      <c r="F5" s="318"/>
      <c r="G5" s="67"/>
      <c r="H5" s="21"/>
    </row>
    <row r="6" spans="2:8" s="2" customFormat="1" ht="17.25">
      <c r="B6" s="78"/>
      <c r="C6" s="12"/>
      <c r="D6" s="12"/>
      <c r="E6" s="20"/>
      <c r="F6" s="67"/>
      <c r="G6" s="67"/>
      <c r="H6" s="21"/>
    </row>
    <row r="7" spans="2:8" s="2" customFormat="1" ht="15.75">
      <c r="B7" s="386" t="s">
        <v>62</v>
      </c>
      <c r="C7" s="413" t="str">
        <f>+'予算書'!B6</f>
        <v>臨床生理</v>
      </c>
      <c r="D7" s="408" t="s">
        <v>79</v>
      </c>
      <c r="E7" s="409"/>
      <c r="F7" s="410"/>
      <c r="G7" s="388" t="s">
        <v>61</v>
      </c>
      <c r="H7" s="89"/>
    </row>
    <row r="8" spans="2:8" s="2" customFormat="1" ht="13.5" customHeight="1">
      <c r="B8" s="387"/>
      <c r="C8" s="414"/>
      <c r="D8" s="411"/>
      <c r="E8" s="411"/>
      <c r="F8" s="412"/>
      <c r="G8" s="389"/>
      <c r="H8" s="90"/>
    </row>
    <row r="9" spans="2:8" s="2" customFormat="1" ht="13.5" customHeight="1">
      <c r="B9" s="398" t="s">
        <v>63</v>
      </c>
      <c r="C9" s="392" t="str">
        <f>+'予算書'!C11</f>
        <v>平成26年11月29日（土）　14：00 ～ 16：15</v>
      </c>
      <c r="D9" s="393"/>
      <c r="E9" s="393"/>
      <c r="F9" s="394"/>
      <c r="G9" s="390"/>
      <c r="H9" s="90"/>
    </row>
    <row r="10" spans="2:8" s="2" customFormat="1" ht="13.5" customHeight="1">
      <c r="B10" s="399"/>
      <c r="C10" s="395"/>
      <c r="D10" s="396"/>
      <c r="E10" s="396"/>
      <c r="F10" s="397"/>
      <c r="G10" s="391"/>
      <c r="H10" s="91"/>
    </row>
    <row r="11" spans="2:8" ht="15" customHeight="1">
      <c r="B11" s="382" t="s">
        <v>93</v>
      </c>
      <c r="C11" s="406"/>
      <c r="D11" s="406"/>
      <c r="E11" s="407"/>
      <c r="F11" s="105" t="s">
        <v>9</v>
      </c>
      <c r="G11" s="384" t="s">
        <v>11</v>
      </c>
      <c r="H11" s="385"/>
    </row>
    <row r="12" spans="2:8" ht="15" customHeight="1">
      <c r="B12" s="92" t="s">
        <v>105</v>
      </c>
      <c r="C12" s="108" t="str">
        <f>+'予算書'!C45</f>
        <v>倉家　淳</v>
      </c>
      <c r="D12" s="107" t="s">
        <v>78</v>
      </c>
      <c r="E12" s="106" t="s">
        <v>114</v>
      </c>
      <c r="F12" s="87" t="s">
        <v>58</v>
      </c>
      <c r="G12" s="380">
        <v>1000</v>
      </c>
      <c r="H12" s="381"/>
    </row>
    <row r="13" spans="2:8" ht="15" customHeight="1">
      <c r="B13" s="92" t="s">
        <v>65</v>
      </c>
      <c r="C13" s="80" t="str">
        <f>+'予算書'!D45</f>
        <v>飛騨市</v>
      </c>
      <c r="D13" s="81"/>
      <c r="E13" s="88" t="str">
        <f>+'予算書'!F45</f>
        <v>高山</v>
      </c>
      <c r="F13" s="87" t="s">
        <v>34</v>
      </c>
      <c r="G13" s="380">
        <f>+'予算書'!J45</f>
        <v>1500</v>
      </c>
      <c r="H13" s="381"/>
    </row>
    <row r="14" spans="2:8" ht="15" customHeight="1">
      <c r="B14" s="92" t="s">
        <v>65</v>
      </c>
      <c r="C14" s="80"/>
      <c r="D14" s="81"/>
      <c r="E14" s="88"/>
      <c r="F14" s="87" t="s">
        <v>34</v>
      </c>
      <c r="G14" s="380">
        <v>0</v>
      </c>
      <c r="H14" s="381"/>
    </row>
    <row r="15" spans="2:8" ht="15" customHeight="1">
      <c r="B15" s="92" t="s">
        <v>64</v>
      </c>
      <c r="C15" s="299"/>
      <c r="D15" s="310"/>
      <c r="E15" s="379"/>
      <c r="F15" s="87" t="s">
        <v>59</v>
      </c>
      <c r="G15" s="380">
        <v>0</v>
      </c>
      <c r="H15" s="381"/>
    </row>
    <row r="16" spans="2:8" ht="15" customHeight="1">
      <c r="B16" s="92" t="s">
        <v>75</v>
      </c>
      <c r="C16" s="299"/>
      <c r="D16" s="310"/>
      <c r="E16" s="379"/>
      <c r="F16" s="87" t="s">
        <v>60</v>
      </c>
      <c r="G16" s="380">
        <v>0</v>
      </c>
      <c r="H16" s="381"/>
    </row>
    <row r="17" spans="2:8" ht="15" customHeight="1">
      <c r="B17" s="92"/>
      <c r="C17" s="299"/>
      <c r="D17" s="310"/>
      <c r="E17" s="379"/>
      <c r="F17" s="87"/>
      <c r="G17" s="380">
        <v>0</v>
      </c>
      <c r="H17" s="381"/>
    </row>
    <row r="18" spans="2:8" ht="15" customHeight="1">
      <c r="B18" s="93"/>
      <c r="C18" s="36"/>
      <c r="D18" s="36"/>
      <c r="E18" s="36"/>
      <c r="F18" s="15" t="s">
        <v>76</v>
      </c>
      <c r="G18" s="415">
        <f>SUM(G12:G17)</f>
        <v>2500</v>
      </c>
      <c r="H18" s="416"/>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400" t="s">
        <v>71</v>
      </c>
      <c r="D24" s="401"/>
      <c r="E24" s="401"/>
      <c r="F24" s="401"/>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2" t="s">
        <v>77</v>
      </c>
      <c r="D35" s="403"/>
      <c r="E35" s="403"/>
      <c r="F35" s="403"/>
      <c r="G35" s="17"/>
      <c r="H35" s="21"/>
    </row>
    <row r="36" spans="2:8" ht="15" customHeight="1">
      <c r="B36" s="404"/>
      <c r="C36" s="403"/>
      <c r="D36" s="403"/>
      <c r="E36" s="403"/>
      <c r="F36" s="403"/>
      <c r="G36" s="79"/>
      <c r="H36" s="22"/>
    </row>
    <row r="37" spans="2:8" ht="13.5" customHeight="1">
      <c r="B37" s="292"/>
      <c r="C37" s="403"/>
      <c r="D37" s="403"/>
      <c r="E37" s="403"/>
      <c r="F37" s="403"/>
      <c r="G37" s="79"/>
      <c r="H37" s="73"/>
    </row>
    <row r="38" spans="2:8" s="2" customFormat="1" ht="13.5">
      <c r="B38" s="24"/>
      <c r="C38" s="24"/>
      <c r="D38" s="24"/>
      <c r="E38" s="19"/>
      <c r="F38" s="20"/>
      <c r="G38" s="20"/>
      <c r="H38" s="21"/>
    </row>
    <row r="39" spans="2:8" s="2" customFormat="1" ht="17.25">
      <c r="B39" s="405" t="s">
        <v>251</v>
      </c>
      <c r="C39" s="318"/>
      <c r="D39" s="318"/>
      <c r="E39" s="318"/>
      <c r="F39" s="318"/>
      <c r="G39" s="67"/>
      <c r="H39" s="21"/>
    </row>
    <row r="40" spans="2:8" s="2" customFormat="1" ht="17.25">
      <c r="B40" s="78"/>
      <c r="C40" s="12"/>
      <c r="D40" s="12"/>
      <c r="E40" s="20"/>
      <c r="F40" s="67"/>
      <c r="G40" s="67"/>
      <c r="H40" s="21"/>
    </row>
    <row r="41" spans="2:8" s="2" customFormat="1" ht="15.75">
      <c r="B41" s="386" t="s">
        <v>62</v>
      </c>
      <c r="C41" s="413" t="str">
        <f>+'予算書'!B6</f>
        <v>臨床生理</v>
      </c>
      <c r="D41" s="408" t="s">
        <v>79</v>
      </c>
      <c r="E41" s="409"/>
      <c r="F41" s="410"/>
      <c r="G41" s="388" t="s">
        <v>61</v>
      </c>
      <c r="H41" s="89"/>
    </row>
    <row r="42" spans="2:8" s="2" customFormat="1" ht="13.5" customHeight="1">
      <c r="B42" s="387"/>
      <c r="C42" s="414"/>
      <c r="D42" s="411"/>
      <c r="E42" s="411"/>
      <c r="F42" s="412"/>
      <c r="G42" s="389"/>
      <c r="H42" s="90"/>
    </row>
    <row r="43" spans="2:8" s="2" customFormat="1" ht="13.5" customHeight="1">
      <c r="B43" s="398" t="s">
        <v>63</v>
      </c>
      <c r="C43" s="392" t="str">
        <f>+C9</f>
        <v>平成26年11月29日（土）　14：00 ～ 16：15</v>
      </c>
      <c r="D43" s="393"/>
      <c r="E43" s="393"/>
      <c r="F43" s="394"/>
      <c r="G43" s="390"/>
      <c r="H43" s="90"/>
    </row>
    <row r="44" spans="2:8" s="2" customFormat="1" ht="13.5" customHeight="1">
      <c r="B44" s="399"/>
      <c r="C44" s="395"/>
      <c r="D44" s="396"/>
      <c r="E44" s="396"/>
      <c r="F44" s="397"/>
      <c r="G44" s="391"/>
      <c r="H44" s="91"/>
    </row>
    <row r="45" spans="2:8" ht="15" customHeight="1">
      <c r="B45" s="382" t="s">
        <v>94</v>
      </c>
      <c r="C45" s="383"/>
      <c r="D45" s="383"/>
      <c r="E45" s="383"/>
      <c r="F45" s="105" t="s">
        <v>9</v>
      </c>
      <c r="G45" s="384" t="s">
        <v>11</v>
      </c>
      <c r="H45" s="385"/>
    </row>
    <row r="46" spans="2:8" ht="15" customHeight="1">
      <c r="B46" s="92" t="s">
        <v>105</v>
      </c>
      <c r="C46" s="108">
        <f>+'予算書'!C46</f>
        <v>0</v>
      </c>
      <c r="D46" s="107" t="s">
        <v>78</v>
      </c>
      <c r="E46" s="106" t="s">
        <v>114</v>
      </c>
      <c r="F46" s="87" t="s">
        <v>58</v>
      </c>
      <c r="G46" s="380">
        <v>1000</v>
      </c>
      <c r="H46" s="381"/>
    </row>
    <row r="47" spans="2:8" ht="15" customHeight="1">
      <c r="B47" s="92" t="s">
        <v>65</v>
      </c>
      <c r="C47" s="80">
        <f>+'予算書'!D46</f>
        <v>0</v>
      </c>
      <c r="D47" s="81"/>
      <c r="E47" s="88">
        <f>+'予算書'!F46</f>
        <v>0</v>
      </c>
      <c r="F47" s="87" t="s">
        <v>34</v>
      </c>
      <c r="G47" s="380">
        <f>+'予算書'!J46</f>
        <v>0</v>
      </c>
      <c r="H47" s="381"/>
    </row>
    <row r="48" spans="2:8" ht="15" customHeight="1">
      <c r="B48" s="92" t="s">
        <v>65</v>
      </c>
      <c r="C48" s="80"/>
      <c r="D48" s="81"/>
      <c r="E48" s="88"/>
      <c r="F48" s="87" t="s">
        <v>34</v>
      </c>
      <c r="G48" s="380">
        <v>0</v>
      </c>
      <c r="H48" s="381"/>
    </row>
    <row r="49" spans="2:8" ht="15" customHeight="1">
      <c r="B49" s="92" t="s">
        <v>64</v>
      </c>
      <c r="C49" s="299"/>
      <c r="D49" s="310"/>
      <c r="E49" s="379"/>
      <c r="F49" s="87" t="s">
        <v>59</v>
      </c>
      <c r="G49" s="380">
        <v>0</v>
      </c>
      <c r="H49" s="381"/>
    </row>
    <row r="50" spans="2:8" ht="15" customHeight="1">
      <c r="B50" s="92" t="s">
        <v>75</v>
      </c>
      <c r="C50" s="299"/>
      <c r="D50" s="310"/>
      <c r="E50" s="379"/>
      <c r="F50" s="87" t="s">
        <v>60</v>
      </c>
      <c r="G50" s="380">
        <v>0</v>
      </c>
      <c r="H50" s="381"/>
    </row>
    <row r="51" spans="2:8" ht="15" customHeight="1">
      <c r="B51" s="92"/>
      <c r="C51" s="299"/>
      <c r="D51" s="310"/>
      <c r="E51" s="379"/>
      <c r="F51" s="87"/>
      <c r="G51" s="380">
        <v>0</v>
      </c>
      <c r="H51" s="381"/>
    </row>
    <row r="52" spans="2:8" ht="15" customHeight="1">
      <c r="B52" s="93"/>
      <c r="C52" s="36"/>
      <c r="D52" s="36"/>
      <c r="E52" s="36"/>
      <c r="F52" s="15" t="s">
        <v>76</v>
      </c>
      <c r="G52" s="415">
        <f>SUM(G46:G51)</f>
        <v>1000</v>
      </c>
      <c r="H52" s="416"/>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400" t="s">
        <v>71</v>
      </c>
      <c r="D58" s="401"/>
      <c r="E58" s="401"/>
      <c r="F58" s="401"/>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C58:F58"/>
    <mergeCell ref="C50:E50"/>
    <mergeCell ref="G50:H50"/>
    <mergeCell ref="C51:E51"/>
    <mergeCell ref="G17:H17"/>
    <mergeCell ref="G18:H18"/>
    <mergeCell ref="G48:H48"/>
    <mergeCell ref="C41:C42"/>
    <mergeCell ref="D41:F42"/>
    <mergeCell ref="C15:E15"/>
    <mergeCell ref="G51:H51"/>
    <mergeCell ref="G13:H13"/>
    <mergeCell ref="G52:H52"/>
    <mergeCell ref="G15:H15"/>
    <mergeCell ref="G16:H16"/>
    <mergeCell ref="B9:B10"/>
    <mergeCell ref="B7:B8"/>
    <mergeCell ref="C9:F10"/>
    <mergeCell ref="B11:E11"/>
    <mergeCell ref="D7:F8"/>
    <mergeCell ref="C7:C8"/>
    <mergeCell ref="B2:B3"/>
    <mergeCell ref="B5:F5"/>
    <mergeCell ref="C1:F3"/>
    <mergeCell ref="G14:H14"/>
    <mergeCell ref="G7:G10"/>
    <mergeCell ref="G11:H11"/>
    <mergeCell ref="G12:H12"/>
    <mergeCell ref="B41:B42"/>
    <mergeCell ref="C16:E16"/>
    <mergeCell ref="C17:E17"/>
    <mergeCell ref="G41:G44"/>
    <mergeCell ref="C43:F44"/>
    <mergeCell ref="B43:B44"/>
    <mergeCell ref="C24:F24"/>
    <mergeCell ref="C35:F37"/>
    <mergeCell ref="B36:B37"/>
    <mergeCell ref="B39:F39"/>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2" t="s">
        <v>77</v>
      </c>
      <c r="D1" s="403"/>
      <c r="E1" s="403"/>
      <c r="F1" s="403"/>
      <c r="G1" s="17"/>
      <c r="H1" s="21"/>
    </row>
    <row r="2" spans="2:8" ht="15" customHeight="1">
      <c r="B2" s="404"/>
      <c r="C2" s="403"/>
      <c r="D2" s="403"/>
      <c r="E2" s="403"/>
      <c r="F2" s="403"/>
      <c r="G2" s="79"/>
      <c r="H2" s="22"/>
    </row>
    <row r="3" spans="2:8" ht="13.5" customHeight="1">
      <c r="B3" s="292"/>
      <c r="C3" s="403"/>
      <c r="D3" s="403"/>
      <c r="E3" s="403"/>
      <c r="F3" s="403"/>
      <c r="G3" s="79"/>
      <c r="H3" s="73"/>
    </row>
    <row r="4" spans="2:8" s="2" customFormat="1" ht="13.5">
      <c r="B4" s="24"/>
      <c r="C4" s="24"/>
      <c r="D4" s="24"/>
      <c r="E4" s="19"/>
      <c r="F4" s="20"/>
      <c r="G4" s="20"/>
      <c r="H4" s="21"/>
    </row>
    <row r="5" spans="2:8" s="2" customFormat="1" ht="17.25">
      <c r="B5" s="405" t="s">
        <v>251</v>
      </c>
      <c r="C5" s="318"/>
      <c r="D5" s="318"/>
      <c r="E5" s="318"/>
      <c r="F5" s="318"/>
      <c r="G5" s="67"/>
      <c r="H5" s="21"/>
    </row>
    <row r="6" spans="2:8" s="2" customFormat="1" ht="17.25">
      <c r="B6" s="78"/>
      <c r="C6" s="12"/>
      <c r="D6" s="12"/>
      <c r="E6" s="20"/>
      <c r="F6" s="67"/>
      <c r="G6" s="67"/>
      <c r="H6" s="21"/>
    </row>
    <row r="7" spans="2:8" s="2" customFormat="1" ht="15.75">
      <c r="B7" s="386" t="s">
        <v>62</v>
      </c>
      <c r="C7" s="413" t="str">
        <f>+'予算書'!B6</f>
        <v>臨床生理</v>
      </c>
      <c r="D7" s="408" t="s">
        <v>79</v>
      </c>
      <c r="E7" s="409"/>
      <c r="F7" s="410"/>
      <c r="G7" s="388" t="s">
        <v>61</v>
      </c>
      <c r="H7" s="89"/>
    </row>
    <row r="8" spans="2:8" s="2" customFormat="1" ht="13.5" customHeight="1">
      <c r="B8" s="387"/>
      <c r="C8" s="414"/>
      <c r="D8" s="411"/>
      <c r="E8" s="411"/>
      <c r="F8" s="412"/>
      <c r="G8" s="389"/>
      <c r="H8" s="90"/>
    </row>
    <row r="9" spans="2:8" s="2" customFormat="1" ht="13.5" customHeight="1">
      <c r="B9" s="398" t="s">
        <v>63</v>
      </c>
      <c r="C9" s="392" t="str">
        <f>+'予算書'!C11</f>
        <v>平成26年11月29日（土）　14：00 ～ 16：15</v>
      </c>
      <c r="D9" s="393"/>
      <c r="E9" s="393"/>
      <c r="F9" s="394"/>
      <c r="G9" s="390"/>
      <c r="H9" s="90"/>
    </row>
    <row r="10" spans="2:8" s="2" customFormat="1" ht="13.5" customHeight="1">
      <c r="B10" s="399"/>
      <c r="C10" s="395"/>
      <c r="D10" s="396"/>
      <c r="E10" s="396"/>
      <c r="F10" s="397"/>
      <c r="G10" s="391"/>
      <c r="H10" s="91"/>
    </row>
    <row r="11" spans="2:8" ht="15" customHeight="1">
      <c r="B11" s="382" t="s">
        <v>93</v>
      </c>
      <c r="C11" s="383"/>
      <c r="D11" s="383"/>
      <c r="E11" s="383"/>
      <c r="F11" s="105" t="s">
        <v>9</v>
      </c>
      <c r="G11" s="384" t="s">
        <v>11</v>
      </c>
      <c r="H11" s="385"/>
    </row>
    <row r="12" spans="2:8" ht="15" customHeight="1">
      <c r="B12" s="92" t="s">
        <v>105</v>
      </c>
      <c r="C12" s="108">
        <f>+'予算書'!C47</f>
        <v>0</v>
      </c>
      <c r="D12" s="107" t="s">
        <v>78</v>
      </c>
      <c r="E12" s="106" t="s">
        <v>114</v>
      </c>
      <c r="F12" s="87" t="s">
        <v>58</v>
      </c>
      <c r="G12" s="380">
        <v>1000</v>
      </c>
      <c r="H12" s="381"/>
    </row>
    <row r="13" spans="2:8" ht="15" customHeight="1">
      <c r="B13" s="92" t="s">
        <v>65</v>
      </c>
      <c r="C13" s="80">
        <f>+'予算書'!D47</f>
        <v>0</v>
      </c>
      <c r="D13" s="81"/>
      <c r="E13" s="88">
        <f>+'予算書'!F47</f>
        <v>0</v>
      </c>
      <c r="F13" s="87" t="s">
        <v>34</v>
      </c>
      <c r="G13" s="380">
        <f>+'予算書'!J47</f>
        <v>0</v>
      </c>
      <c r="H13" s="381"/>
    </row>
    <row r="14" spans="2:8" ht="15" customHeight="1">
      <c r="B14" s="92" t="s">
        <v>65</v>
      </c>
      <c r="C14" s="80"/>
      <c r="D14" s="81"/>
      <c r="E14" s="88"/>
      <c r="F14" s="87" t="s">
        <v>34</v>
      </c>
      <c r="G14" s="380">
        <v>0</v>
      </c>
      <c r="H14" s="381"/>
    </row>
    <row r="15" spans="2:8" ht="15" customHeight="1">
      <c r="B15" s="92" t="s">
        <v>64</v>
      </c>
      <c r="C15" s="299"/>
      <c r="D15" s="310"/>
      <c r="E15" s="379"/>
      <c r="F15" s="87" t="s">
        <v>59</v>
      </c>
      <c r="G15" s="380">
        <v>0</v>
      </c>
      <c r="H15" s="381"/>
    </row>
    <row r="16" spans="2:8" ht="15" customHeight="1">
      <c r="B16" s="92" t="s">
        <v>75</v>
      </c>
      <c r="C16" s="299"/>
      <c r="D16" s="310"/>
      <c r="E16" s="379"/>
      <c r="F16" s="87" t="s">
        <v>60</v>
      </c>
      <c r="G16" s="380">
        <v>0</v>
      </c>
      <c r="H16" s="381"/>
    </row>
    <row r="17" spans="2:8" ht="15" customHeight="1">
      <c r="B17" s="92"/>
      <c r="C17" s="299"/>
      <c r="D17" s="310"/>
      <c r="E17" s="379"/>
      <c r="F17" s="87"/>
      <c r="G17" s="380">
        <v>0</v>
      </c>
      <c r="H17" s="381"/>
    </row>
    <row r="18" spans="2:8" ht="15" customHeight="1">
      <c r="B18" s="93"/>
      <c r="C18" s="36"/>
      <c r="D18" s="36"/>
      <c r="E18" s="36"/>
      <c r="F18" s="15" t="s">
        <v>84</v>
      </c>
      <c r="G18" s="415">
        <f>SUM(G12:G17)</f>
        <v>1000</v>
      </c>
      <c r="H18" s="416"/>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400" t="s">
        <v>71</v>
      </c>
      <c r="D24" s="401"/>
      <c r="E24" s="401"/>
      <c r="F24" s="401"/>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2" t="s">
        <v>77</v>
      </c>
      <c r="D35" s="403"/>
      <c r="E35" s="403"/>
      <c r="F35" s="403"/>
      <c r="G35" s="17"/>
      <c r="H35" s="21"/>
    </row>
    <row r="36" spans="2:8" ht="15" customHeight="1">
      <c r="B36" s="404"/>
      <c r="C36" s="403"/>
      <c r="D36" s="403"/>
      <c r="E36" s="403"/>
      <c r="F36" s="403"/>
      <c r="G36" s="79"/>
      <c r="H36" s="22"/>
    </row>
    <row r="37" spans="2:8" ht="13.5" customHeight="1">
      <c r="B37" s="292"/>
      <c r="C37" s="403"/>
      <c r="D37" s="403"/>
      <c r="E37" s="403"/>
      <c r="F37" s="403"/>
      <c r="G37" s="79"/>
      <c r="H37" s="73"/>
    </row>
    <row r="38" spans="2:8" s="2" customFormat="1" ht="13.5">
      <c r="B38" s="24"/>
      <c r="C38" s="24"/>
      <c r="D38" s="24"/>
      <c r="E38" s="19"/>
      <c r="F38" s="20"/>
      <c r="G38" s="20"/>
      <c r="H38" s="21"/>
    </row>
    <row r="39" spans="2:8" s="2" customFormat="1" ht="17.25">
      <c r="B39" s="405" t="s">
        <v>251</v>
      </c>
      <c r="C39" s="318"/>
      <c r="D39" s="318"/>
      <c r="E39" s="318"/>
      <c r="F39" s="318"/>
      <c r="G39" s="67"/>
      <c r="H39" s="21"/>
    </row>
    <row r="40" spans="2:8" s="2" customFormat="1" ht="17.25">
      <c r="B40" s="78"/>
      <c r="C40" s="12"/>
      <c r="D40" s="12"/>
      <c r="E40" s="20"/>
      <c r="F40" s="67"/>
      <c r="G40" s="67"/>
      <c r="H40" s="21"/>
    </row>
    <row r="41" spans="2:8" s="2" customFormat="1" ht="15.75">
      <c r="B41" s="386" t="s">
        <v>62</v>
      </c>
      <c r="C41" s="413" t="str">
        <f>+'予算書'!B6</f>
        <v>臨床生理</v>
      </c>
      <c r="D41" s="408" t="s">
        <v>79</v>
      </c>
      <c r="E41" s="409"/>
      <c r="F41" s="410"/>
      <c r="G41" s="388" t="s">
        <v>61</v>
      </c>
      <c r="H41" s="89"/>
    </row>
    <row r="42" spans="2:8" s="2" customFormat="1" ht="13.5" customHeight="1">
      <c r="B42" s="387"/>
      <c r="C42" s="414"/>
      <c r="D42" s="411"/>
      <c r="E42" s="411"/>
      <c r="F42" s="412"/>
      <c r="G42" s="389"/>
      <c r="H42" s="90"/>
    </row>
    <row r="43" spans="2:8" s="2" customFormat="1" ht="13.5" customHeight="1">
      <c r="B43" s="398" t="s">
        <v>63</v>
      </c>
      <c r="C43" s="392" t="str">
        <f>+C9</f>
        <v>平成26年11月29日（土）　14：00 ～ 16：15</v>
      </c>
      <c r="D43" s="393"/>
      <c r="E43" s="393"/>
      <c r="F43" s="394"/>
      <c r="G43" s="390"/>
      <c r="H43" s="90"/>
    </row>
    <row r="44" spans="2:8" s="2" customFormat="1" ht="13.5" customHeight="1">
      <c r="B44" s="399"/>
      <c r="C44" s="395"/>
      <c r="D44" s="396"/>
      <c r="E44" s="396"/>
      <c r="F44" s="397"/>
      <c r="G44" s="391"/>
      <c r="H44" s="91"/>
    </row>
    <row r="45" spans="2:8" ht="15" customHeight="1">
      <c r="B45" s="382" t="s">
        <v>93</v>
      </c>
      <c r="C45" s="383"/>
      <c r="D45" s="383"/>
      <c r="E45" s="383"/>
      <c r="F45" s="105" t="s">
        <v>9</v>
      </c>
      <c r="G45" s="384" t="s">
        <v>11</v>
      </c>
      <c r="H45" s="385"/>
    </row>
    <row r="46" spans="2:8" ht="15" customHeight="1">
      <c r="B46" s="92" t="s">
        <v>105</v>
      </c>
      <c r="C46" s="108">
        <f>+'予算書'!C48</f>
        <v>0</v>
      </c>
      <c r="D46" s="107" t="s">
        <v>78</v>
      </c>
      <c r="E46" s="106" t="s">
        <v>114</v>
      </c>
      <c r="F46" s="87" t="s">
        <v>58</v>
      </c>
      <c r="G46" s="380">
        <v>1000</v>
      </c>
      <c r="H46" s="381"/>
    </row>
    <row r="47" spans="2:8" ht="15" customHeight="1">
      <c r="B47" s="92" t="s">
        <v>65</v>
      </c>
      <c r="C47" s="80">
        <f>+'予算書'!D48</f>
        <v>0</v>
      </c>
      <c r="D47" s="81"/>
      <c r="E47" s="88">
        <f>+'予算書'!F48</f>
        <v>0</v>
      </c>
      <c r="F47" s="87" t="s">
        <v>34</v>
      </c>
      <c r="G47" s="380">
        <f>+'予算書'!J48</f>
        <v>0</v>
      </c>
      <c r="H47" s="381"/>
    </row>
    <row r="48" spans="2:8" ht="15" customHeight="1">
      <c r="B48" s="92" t="s">
        <v>65</v>
      </c>
      <c r="C48" s="80"/>
      <c r="D48" s="81"/>
      <c r="E48" s="88"/>
      <c r="F48" s="87" t="s">
        <v>34</v>
      </c>
      <c r="G48" s="380">
        <v>0</v>
      </c>
      <c r="H48" s="381"/>
    </row>
    <row r="49" spans="2:8" ht="15" customHeight="1">
      <c r="B49" s="92" t="s">
        <v>64</v>
      </c>
      <c r="C49" s="299"/>
      <c r="D49" s="310"/>
      <c r="E49" s="379"/>
      <c r="F49" s="87" t="s">
        <v>59</v>
      </c>
      <c r="G49" s="380">
        <v>0</v>
      </c>
      <c r="H49" s="381"/>
    </row>
    <row r="50" spans="2:8" ht="15" customHeight="1">
      <c r="B50" s="92" t="s">
        <v>75</v>
      </c>
      <c r="C50" s="299"/>
      <c r="D50" s="310"/>
      <c r="E50" s="379"/>
      <c r="F50" s="87" t="s">
        <v>60</v>
      </c>
      <c r="G50" s="380">
        <v>0</v>
      </c>
      <c r="H50" s="381"/>
    </row>
    <row r="51" spans="2:8" ht="15" customHeight="1">
      <c r="B51" s="92"/>
      <c r="C51" s="299"/>
      <c r="D51" s="310"/>
      <c r="E51" s="379"/>
      <c r="F51" s="87"/>
      <c r="G51" s="380">
        <v>0</v>
      </c>
      <c r="H51" s="381"/>
    </row>
    <row r="52" spans="2:8" ht="15" customHeight="1">
      <c r="B52" s="93"/>
      <c r="C52" s="36"/>
      <c r="D52" s="36"/>
      <c r="E52" s="36"/>
      <c r="F52" s="15" t="s">
        <v>84</v>
      </c>
      <c r="G52" s="415">
        <f>SUM(G46:G51)</f>
        <v>1000</v>
      </c>
      <c r="H52" s="416"/>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400" t="s">
        <v>71</v>
      </c>
      <c r="D58" s="401"/>
      <c r="E58" s="401"/>
      <c r="F58" s="401"/>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G16:H16"/>
    <mergeCell ref="G13:H13"/>
    <mergeCell ref="G17:H17"/>
    <mergeCell ref="C15:E15"/>
    <mergeCell ref="B2:B3"/>
    <mergeCell ref="B5:F5"/>
    <mergeCell ref="C1:F3"/>
    <mergeCell ref="G18:H18"/>
    <mergeCell ref="G14:H14"/>
    <mergeCell ref="G7:G10"/>
    <mergeCell ref="B9:B10"/>
    <mergeCell ref="B7:B8"/>
    <mergeCell ref="C9:F10"/>
    <mergeCell ref="B11:E11"/>
    <mergeCell ref="G11:H11"/>
    <mergeCell ref="G12:H12"/>
    <mergeCell ref="G15:H15"/>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Kondo</cp:lastModifiedBy>
  <cp:lastPrinted>2014-12-10T01:37:28Z</cp:lastPrinted>
  <dcterms:created xsi:type="dcterms:W3CDTF">2006-01-23T19:37:33Z</dcterms:created>
  <dcterms:modified xsi:type="dcterms:W3CDTF">2015-04-14T02:39:30Z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